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Raná, Radčice, od..." sheetId="2" r:id="rId2"/>
    <sheet name="VRN - Ostatní a vedlejší ..." sheetId="3" r:id="rId3"/>
    <sheet name="SO2 - Odstranění nánosů" sheetId="4" r:id="rId4"/>
    <sheet name="VON - Vedlejší a ostatní ..." sheetId="5" r:id="rId5"/>
    <sheet name="SO1 - Obnova opevnění" sheetId="6" r:id="rId6"/>
    <sheet name="VON - Vedlejší a ostatní ..._01" sheetId="7" r:id="rId7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01 - Raná, Radčice, od...'!$C$87:$K$199</definedName>
    <definedName name="_xlnm.Print_Area" localSheetId="1">'SO 01 - Raná, Radčice, od...'!$C$4:$J$41,'SO 01 - Raná, Radčice, od...'!$C$73:$K$199</definedName>
    <definedName name="_xlnm.Print_Titles" localSheetId="1">'SO 01 - Raná, Radčice, od...'!$87:$87</definedName>
    <definedName name="_xlnm._FilterDatabase" localSheetId="2" hidden="1">'VRN - Ostatní a vedlejší ...'!$C$88:$K$175</definedName>
    <definedName name="_xlnm.Print_Area" localSheetId="2">'VRN - Ostatní a vedlejší ...'!$C$4:$J$41,'VRN - Ostatní a vedlejší ...'!$C$74:$K$175</definedName>
    <definedName name="_xlnm.Print_Titles" localSheetId="2">'VRN - Ostatní a vedlejší ...'!$88:$88</definedName>
    <definedName name="_xlnm._FilterDatabase" localSheetId="3" hidden="1">'SO2 - Odstranění nánosů'!$C$87:$K$131</definedName>
    <definedName name="_xlnm.Print_Area" localSheetId="3">'SO2 - Odstranění nánosů'!$C$4:$J$41,'SO2 - Odstranění nánosů'!$C$73:$K$131</definedName>
    <definedName name="_xlnm.Print_Titles" localSheetId="3">'SO2 - Odstranění nánosů'!$87:$87</definedName>
    <definedName name="_xlnm._FilterDatabase" localSheetId="4" hidden="1">'VON - Vedlejší a ostatní ...'!$C$89:$K$202</definedName>
    <definedName name="_xlnm.Print_Area" localSheetId="4">'VON - Vedlejší a ostatní ...'!$C$4:$J$41,'VON - Vedlejší a ostatní ...'!$C$75:$K$202</definedName>
    <definedName name="_xlnm.Print_Titles" localSheetId="4">'VON - Vedlejší a ostatní ...'!$89:$89</definedName>
    <definedName name="_xlnm._FilterDatabase" localSheetId="5" hidden="1">'SO1 - Obnova opevnění'!$C$90:$K$193</definedName>
    <definedName name="_xlnm.Print_Area" localSheetId="5">'SO1 - Obnova opevnění'!$C$4:$J$41,'SO1 - Obnova opevnění'!$C$76:$K$193</definedName>
    <definedName name="_xlnm.Print_Titles" localSheetId="5">'SO1 - Obnova opevnění'!$90:$90</definedName>
    <definedName name="_xlnm._FilterDatabase" localSheetId="6" hidden="1">'VON - Vedlejší a ostatní ..._01'!$C$89:$K$210</definedName>
    <definedName name="_xlnm.Print_Area" localSheetId="6">'VON - Vedlejší a ostatní ..._01'!$C$4:$J$41,'VON - Vedlejší a ostatní ..._01'!$C$75:$K$210</definedName>
    <definedName name="_xlnm.Print_Titles" localSheetId="6">'VON - Vedlejší a ostatní ..._01'!$89:$89</definedName>
  </definedNames>
  <calcPr/>
</workbook>
</file>

<file path=xl/calcChain.xml><?xml version="1.0" encoding="utf-8"?>
<calcChain xmlns="http://schemas.openxmlformats.org/spreadsheetml/2006/main">
  <c i="7" l="1" r="J39"/>
  <c r="J38"/>
  <c i="1" r="AY63"/>
  <c i="7" r="J37"/>
  <c i="1" r="AX63"/>
  <c i="7" r="BI206"/>
  <c r="BH206"/>
  <c r="BF206"/>
  <c r="BE206"/>
  <c r="T206"/>
  <c r="R206"/>
  <c r="P206"/>
  <c r="BI204"/>
  <c r="BH204"/>
  <c r="BF204"/>
  <c r="BE204"/>
  <c r="T204"/>
  <c r="R204"/>
  <c r="P204"/>
  <c r="BI198"/>
  <c r="BH198"/>
  <c r="BF198"/>
  <c r="BE198"/>
  <c r="T198"/>
  <c r="R198"/>
  <c r="P198"/>
  <c r="BI186"/>
  <c r="BH186"/>
  <c r="BF186"/>
  <c r="BE186"/>
  <c r="T186"/>
  <c r="R186"/>
  <c r="P186"/>
  <c r="BI181"/>
  <c r="BH181"/>
  <c r="BF181"/>
  <c r="BE181"/>
  <c r="T181"/>
  <c r="R181"/>
  <c r="P181"/>
  <c r="BI170"/>
  <c r="BH170"/>
  <c r="BF170"/>
  <c r="BE170"/>
  <c r="T170"/>
  <c r="R170"/>
  <c r="P170"/>
  <c r="BI168"/>
  <c r="BH168"/>
  <c r="BF168"/>
  <c r="BE168"/>
  <c r="T168"/>
  <c r="R168"/>
  <c r="P168"/>
  <c r="BI163"/>
  <c r="BH163"/>
  <c r="BF163"/>
  <c r="BE163"/>
  <c r="T163"/>
  <c r="R163"/>
  <c r="P163"/>
  <c r="BI158"/>
  <c r="BH158"/>
  <c r="BF158"/>
  <c r="BE158"/>
  <c r="T158"/>
  <c r="R158"/>
  <c r="P158"/>
  <c r="BI153"/>
  <c r="BH153"/>
  <c r="BF153"/>
  <c r="BE153"/>
  <c r="T153"/>
  <c r="R153"/>
  <c r="P153"/>
  <c r="BI148"/>
  <c r="BH148"/>
  <c r="BF148"/>
  <c r="BE148"/>
  <c r="T148"/>
  <c r="R148"/>
  <c r="P148"/>
  <c r="BI136"/>
  <c r="BH136"/>
  <c r="BF136"/>
  <c r="BE136"/>
  <c r="T136"/>
  <c r="R136"/>
  <c r="P136"/>
  <c r="BI130"/>
  <c r="BH130"/>
  <c r="BF130"/>
  <c r="BE130"/>
  <c r="T130"/>
  <c r="R130"/>
  <c r="P130"/>
  <c r="BI123"/>
  <c r="BH123"/>
  <c r="BF123"/>
  <c r="BE123"/>
  <c r="T123"/>
  <c r="R123"/>
  <c r="P123"/>
  <c r="BI118"/>
  <c r="BH118"/>
  <c r="BF118"/>
  <c r="BE118"/>
  <c r="T118"/>
  <c r="R118"/>
  <c r="P118"/>
  <c r="BI113"/>
  <c r="BH113"/>
  <c r="BF113"/>
  <c r="BE113"/>
  <c r="T113"/>
  <c r="R113"/>
  <c r="P113"/>
  <c r="BI106"/>
  <c r="BH106"/>
  <c r="BF106"/>
  <c r="BE106"/>
  <c r="T106"/>
  <c r="R106"/>
  <c r="P106"/>
  <c r="BI93"/>
  <c r="BH93"/>
  <c r="BF93"/>
  <c r="BE93"/>
  <c r="T93"/>
  <c r="R93"/>
  <c r="P93"/>
  <c r="J86"/>
  <c r="F86"/>
  <c r="F84"/>
  <c r="E82"/>
  <c r="J58"/>
  <c r="F58"/>
  <c r="F56"/>
  <c r="E54"/>
  <c r="J26"/>
  <c r="E26"/>
  <c r="J87"/>
  <c r="J25"/>
  <c r="J20"/>
  <c r="E20"/>
  <c r="F87"/>
  <c r="J19"/>
  <c r="J14"/>
  <c r="J84"/>
  <c r="E7"/>
  <c r="E78"/>
  <c i="6" r="J39"/>
  <c r="J38"/>
  <c i="1" r="AY62"/>
  <c i="6" r="J37"/>
  <c i="1" r="AX62"/>
  <c i="6" r="BI191"/>
  <c r="BH191"/>
  <c r="BF191"/>
  <c r="BE191"/>
  <c r="T191"/>
  <c r="T190"/>
  <c r="R191"/>
  <c r="R190"/>
  <c r="P191"/>
  <c r="P190"/>
  <c r="BI187"/>
  <c r="BH187"/>
  <c r="BF187"/>
  <c r="BE187"/>
  <c r="T187"/>
  <c r="T186"/>
  <c r="R187"/>
  <c r="R186"/>
  <c r="P187"/>
  <c r="P186"/>
  <c r="BI180"/>
  <c r="BH180"/>
  <c r="BF180"/>
  <c r="BE180"/>
  <c r="T180"/>
  <c r="R180"/>
  <c r="P180"/>
  <c r="BI174"/>
  <c r="BH174"/>
  <c r="BF174"/>
  <c r="BE174"/>
  <c r="T174"/>
  <c r="R174"/>
  <c r="P174"/>
  <c r="BI164"/>
  <c r="BH164"/>
  <c r="BF164"/>
  <c r="BE164"/>
  <c r="T164"/>
  <c r="R164"/>
  <c r="P164"/>
  <c r="BI154"/>
  <c r="BH154"/>
  <c r="BF154"/>
  <c r="BE154"/>
  <c r="T154"/>
  <c r="R154"/>
  <c r="P154"/>
  <c r="BI148"/>
  <c r="BH148"/>
  <c r="BF148"/>
  <c r="BE148"/>
  <c r="T148"/>
  <c r="R148"/>
  <c r="P148"/>
  <c r="BI145"/>
  <c r="BH145"/>
  <c r="BF145"/>
  <c r="BE145"/>
  <c r="T145"/>
  <c r="R145"/>
  <c r="P145"/>
  <c r="BI138"/>
  <c r="BH138"/>
  <c r="BF138"/>
  <c r="BE138"/>
  <c r="T138"/>
  <c r="R138"/>
  <c r="P138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BI120"/>
  <c r="BH120"/>
  <c r="BF120"/>
  <c r="BE120"/>
  <c r="T120"/>
  <c r="R120"/>
  <c r="P120"/>
  <c r="BI113"/>
  <c r="BH113"/>
  <c r="BF113"/>
  <c r="BE113"/>
  <c r="T113"/>
  <c r="R113"/>
  <c r="P113"/>
  <c r="BI107"/>
  <c r="BH107"/>
  <c r="BF107"/>
  <c r="BE107"/>
  <c r="T107"/>
  <c r="R107"/>
  <c r="P107"/>
  <c r="BI94"/>
  <c r="BH94"/>
  <c r="BF94"/>
  <c r="BE94"/>
  <c r="T94"/>
  <c r="R94"/>
  <c r="P94"/>
  <c r="J87"/>
  <c r="F87"/>
  <c r="F85"/>
  <c r="E83"/>
  <c r="J58"/>
  <c r="F58"/>
  <c r="F56"/>
  <c r="E54"/>
  <c r="J26"/>
  <c r="E26"/>
  <c r="J88"/>
  <c r="J25"/>
  <c r="J20"/>
  <c r="E20"/>
  <c r="F88"/>
  <c r="J19"/>
  <c r="J14"/>
  <c r="J85"/>
  <c r="E7"/>
  <c r="E79"/>
  <c i="5" r="J39"/>
  <c r="J38"/>
  <c i="1" r="AY60"/>
  <c i="5" r="J37"/>
  <c i="1" r="AX60"/>
  <c i="5" r="BI198"/>
  <c r="BH198"/>
  <c r="BF198"/>
  <c r="BE198"/>
  <c r="T198"/>
  <c r="R198"/>
  <c r="P198"/>
  <c r="BI192"/>
  <c r="BH192"/>
  <c r="BF192"/>
  <c r="BE192"/>
  <c r="T192"/>
  <c r="R192"/>
  <c r="P192"/>
  <c r="BI181"/>
  <c r="BH181"/>
  <c r="BF181"/>
  <c r="BE181"/>
  <c r="T181"/>
  <c r="R181"/>
  <c r="P181"/>
  <c r="BI170"/>
  <c r="BH170"/>
  <c r="BF170"/>
  <c r="BE170"/>
  <c r="T170"/>
  <c r="R170"/>
  <c r="P170"/>
  <c r="BI168"/>
  <c r="BH168"/>
  <c r="BF168"/>
  <c r="BE168"/>
  <c r="T168"/>
  <c r="R168"/>
  <c r="P168"/>
  <c r="BI163"/>
  <c r="BH163"/>
  <c r="BF163"/>
  <c r="BE163"/>
  <c r="T163"/>
  <c r="R163"/>
  <c r="P163"/>
  <c r="BI158"/>
  <c r="BH158"/>
  <c r="BF158"/>
  <c r="BE158"/>
  <c r="T158"/>
  <c r="R158"/>
  <c r="P158"/>
  <c r="BI153"/>
  <c r="BH153"/>
  <c r="BF153"/>
  <c r="BE153"/>
  <c r="T153"/>
  <c r="R153"/>
  <c r="P153"/>
  <c r="BI148"/>
  <c r="BH148"/>
  <c r="BF148"/>
  <c r="BE148"/>
  <c r="T148"/>
  <c r="R148"/>
  <c r="P148"/>
  <c r="BI136"/>
  <c r="BH136"/>
  <c r="BF136"/>
  <c r="BE136"/>
  <c r="T136"/>
  <c r="R136"/>
  <c r="P136"/>
  <c r="BI130"/>
  <c r="BH130"/>
  <c r="BF130"/>
  <c r="BE130"/>
  <c r="T130"/>
  <c r="R130"/>
  <c r="P130"/>
  <c r="BI123"/>
  <c r="BH123"/>
  <c r="BF123"/>
  <c r="BE123"/>
  <c r="T123"/>
  <c r="R123"/>
  <c r="P123"/>
  <c r="BI118"/>
  <c r="BH118"/>
  <c r="BF118"/>
  <c r="BE118"/>
  <c r="T118"/>
  <c r="R118"/>
  <c r="P118"/>
  <c r="BI113"/>
  <c r="BH113"/>
  <c r="BF113"/>
  <c r="BE113"/>
  <c r="T113"/>
  <c r="R113"/>
  <c r="P113"/>
  <c r="BI106"/>
  <c r="BH106"/>
  <c r="BF106"/>
  <c r="BE106"/>
  <c r="T106"/>
  <c r="R106"/>
  <c r="P106"/>
  <c r="BI93"/>
  <c r="BH93"/>
  <c r="BF93"/>
  <c r="BE93"/>
  <c r="T93"/>
  <c r="R93"/>
  <c r="P93"/>
  <c r="J86"/>
  <c r="F86"/>
  <c r="F84"/>
  <c r="E82"/>
  <c r="J58"/>
  <c r="F58"/>
  <c r="F56"/>
  <c r="E54"/>
  <c r="J26"/>
  <c r="E26"/>
  <c r="J87"/>
  <c r="J25"/>
  <c r="J20"/>
  <c r="E20"/>
  <c r="F87"/>
  <c r="J19"/>
  <c r="J14"/>
  <c r="J84"/>
  <c r="E7"/>
  <c r="E78"/>
  <c i="4" r="J39"/>
  <c r="J38"/>
  <c i="1" r="AY59"/>
  <c i="4" r="J37"/>
  <c i="1" r="AX59"/>
  <c i="4" r="BI118"/>
  <c r="BH118"/>
  <c r="BF118"/>
  <c r="BE118"/>
  <c r="T118"/>
  <c r="T117"/>
  <c r="R118"/>
  <c r="R117"/>
  <c r="P118"/>
  <c r="P117"/>
  <c r="BI107"/>
  <c r="BH107"/>
  <c r="BF107"/>
  <c r="BE107"/>
  <c r="T107"/>
  <c r="R107"/>
  <c r="P107"/>
  <c r="BI105"/>
  <c r="BH105"/>
  <c r="BF105"/>
  <c r="BE105"/>
  <c r="T105"/>
  <c r="R105"/>
  <c r="P105"/>
  <c r="BI99"/>
  <c r="BH99"/>
  <c r="BF99"/>
  <c r="BE99"/>
  <c r="T99"/>
  <c r="R99"/>
  <c r="P99"/>
  <c r="BI96"/>
  <c r="BH96"/>
  <c r="BF96"/>
  <c r="BE96"/>
  <c r="T96"/>
  <c r="R96"/>
  <c r="P96"/>
  <c r="BI91"/>
  <c r="BH91"/>
  <c r="BF91"/>
  <c r="BE91"/>
  <c r="T91"/>
  <c r="R91"/>
  <c r="P91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3" r="J39"/>
  <c r="J38"/>
  <c i="1" r="AY57"/>
  <c i="3" r="J37"/>
  <c i="1" r="AX57"/>
  <c i="3" r="BI171"/>
  <c r="BH171"/>
  <c r="BF171"/>
  <c r="BE171"/>
  <c r="T171"/>
  <c r="T170"/>
  <c r="R171"/>
  <c r="R170"/>
  <c r="P171"/>
  <c r="P170"/>
  <c r="BI165"/>
  <c r="BH165"/>
  <c r="BF165"/>
  <c r="BE165"/>
  <c r="T165"/>
  <c r="R165"/>
  <c r="P165"/>
  <c r="BI161"/>
  <c r="BH161"/>
  <c r="BF161"/>
  <c r="BE161"/>
  <c r="T161"/>
  <c r="R161"/>
  <c r="P161"/>
  <c r="BI158"/>
  <c r="BH158"/>
  <c r="BF158"/>
  <c r="BE158"/>
  <c r="T158"/>
  <c r="R158"/>
  <c r="P158"/>
  <c r="BI155"/>
  <c r="BH155"/>
  <c r="BF155"/>
  <c r="BE155"/>
  <c r="T155"/>
  <c r="R155"/>
  <c r="P155"/>
  <c r="BI150"/>
  <c r="BH150"/>
  <c r="BF150"/>
  <c r="BE150"/>
  <c r="T150"/>
  <c r="R150"/>
  <c r="P150"/>
  <c r="BI146"/>
  <c r="BH146"/>
  <c r="BF146"/>
  <c r="BE146"/>
  <c r="T146"/>
  <c r="R146"/>
  <c r="P146"/>
  <c r="BI143"/>
  <c r="BH143"/>
  <c r="BF143"/>
  <c r="BE143"/>
  <c r="T143"/>
  <c r="R143"/>
  <c r="P143"/>
  <c r="BI140"/>
  <c r="BH140"/>
  <c r="BF140"/>
  <c r="BE140"/>
  <c r="T140"/>
  <c r="R140"/>
  <c r="P140"/>
  <c r="BI126"/>
  <c r="BH126"/>
  <c r="BF126"/>
  <c r="BE126"/>
  <c r="T126"/>
  <c r="R126"/>
  <c r="P126"/>
  <c r="BI114"/>
  <c r="BH114"/>
  <c r="BF114"/>
  <c r="BE114"/>
  <c r="T114"/>
  <c r="R114"/>
  <c r="P114"/>
  <c r="BI104"/>
  <c r="BH104"/>
  <c r="BF104"/>
  <c r="BE104"/>
  <c r="T104"/>
  <c r="R104"/>
  <c r="P104"/>
  <c r="BI101"/>
  <c r="BH101"/>
  <c r="BF101"/>
  <c r="BE101"/>
  <c r="T101"/>
  <c r="R101"/>
  <c r="P101"/>
  <c r="BI97"/>
  <c r="BH97"/>
  <c r="BF97"/>
  <c r="BE97"/>
  <c r="T97"/>
  <c r="R97"/>
  <c r="P97"/>
  <c r="BI92"/>
  <c r="BH92"/>
  <c r="BF92"/>
  <c r="BE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2" r="J39"/>
  <c r="J38"/>
  <c i="1" r="AY56"/>
  <c i="2" r="J37"/>
  <c i="1" r="AX56"/>
  <c i="2" r="BI184"/>
  <c r="BH184"/>
  <c r="BF184"/>
  <c r="BE184"/>
  <c r="T184"/>
  <c r="T169"/>
  <c r="R184"/>
  <c r="R169"/>
  <c r="P184"/>
  <c r="P169"/>
  <c r="BI170"/>
  <c r="BH170"/>
  <c r="BF170"/>
  <c r="BE170"/>
  <c r="T170"/>
  <c r="R170"/>
  <c r="P170"/>
  <c r="BI159"/>
  <c r="BH159"/>
  <c r="BF159"/>
  <c r="BE159"/>
  <c r="T159"/>
  <c r="R159"/>
  <c r="P159"/>
  <c r="BI154"/>
  <c r="BH154"/>
  <c r="BF154"/>
  <c r="BE154"/>
  <c r="T154"/>
  <c r="R154"/>
  <c r="P154"/>
  <c r="BI149"/>
  <c r="BH149"/>
  <c r="BF149"/>
  <c r="BE149"/>
  <c r="T149"/>
  <c r="R149"/>
  <c r="P149"/>
  <c r="BI144"/>
  <c r="BH144"/>
  <c r="BF144"/>
  <c r="BE144"/>
  <c r="T144"/>
  <c r="R144"/>
  <c r="P144"/>
  <c r="BI138"/>
  <c r="BH138"/>
  <c r="BF138"/>
  <c r="BE138"/>
  <c r="T138"/>
  <c r="R138"/>
  <c r="P138"/>
  <c r="BI133"/>
  <c r="BH133"/>
  <c r="BF133"/>
  <c r="BE133"/>
  <c r="T133"/>
  <c r="R133"/>
  <c r="P133"/>
  <c r="BI128"/>
  <c r="BH128"/>
  <c r="BF128"/>
  <c r="BE128"/>
  <c r="T128"/>
  <c r="R128"/>
  <c r="P128"/>
  <c r="BI123"/>
  <c r="BH123"/>
  <c r="BF123"/>
  <c r="BE123"/>
  <c r="T123"/>
  <c r="R123"/>
  <c r="P123"/>
  <c r="BI118"/>
  <c r="BH118"/>
  <c r="BF118"/>
  <c r="BE118"/>
  <c r="T118"/>
  <c r="R118"/>
  <c r="P118"/>
  <c r="BI113"/>
  <c r="BH113"/>
  <c r="BF113"/>
  <c r="BE113"/>
  <c r="T113"/>
  <c r="R113"/>
  <c r="P113"/>
  <c r="BI101"/>
  <c r="BH101"/>
  <c r="BF101"/>
  <c r="BE101"/>
  <c r="T101"/>
  <c r="R101"/>
  <c r="P101"/>
  <c r="BI96"/>
  <c r="BH96"/>
  <c r="BF96"/>
  <c r="BE96"/>
  <c r="T96"/>
  <c r="R96"/>
  <c r="P96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" r="L50"/>
  <c r="AM50"/>
  <c r="AM49"/>
  <c r="L49"/>
  <c r="AM47"/>
  <c r="L47"/>
  <c r="L45"/>
  <c r="L44"/>
  <c i="2" r="BK184"/>
  <c r="J184"/>
  <c r="BK170"/>
  <c r="J170"/>
  <c r="BK159"/>
  <c r="J159"/>
  <c r="BK154"/>
  <c r="J154"/>
  <c r="BK149"/>
  <c r="J149"/>
  <c r="BK144"/>
  <c r="J144"/>
  <c r="BK138"/>
  <c r="J138"/>
  <c r="BK133"/>
  <c r="J133"/>
  <c r="BK128"/>
  <c r="J128"/>
  <c r="BK123"/>
  <c r="J123"/>
  <c r="BK118"/>
  <c r="J118"/>
  <c r="BK113"/>
  <c r="J113"/>
  <c r="BK101"/>
  <c r="J101"/>
  <c r="BK96"/>
  <c r="J96"/>
  <c r="BK91"/>
  <c r="J91"/>
  <c i="1" r="AS61"/>
  <c r="AS58"/>
  <c r="AS55"/>
  <c i="3" r="BK171"/>
  <c r="J171"/>
  <c r="BK165"/>
  <c r="J165"/>
  <c r="BK161"/>
  <c r="J161"/>
  <c r="BK158"/>
  <c r="J158"/>
  <c r="BK155"/>
  <c r="J155"/>
  <c r="BK150"/>
  <c r="J150"/>
  <c r="BK146"/>
  <c r="J146"/>
  <c r="BK143"/>
  <c r="J143"/>
  <c r="BK140"/>
  <c r="J140"/>
  <c r="BK126"/>
  <c r="J126"/>
  <c r="BK114"/>
  <c r="J114"/>
  <c r="BK104"/>
  <c r="J104"/>
  <c r="BK101"/>
  <c r="J101"/>
  <c r="BK97"/>
  <c r="J97"/>
  <c r="BK92"/>
  <c r="J92"/>
  <c i="4" r="BK118"/>
  <c r="J118"/>
  <c r="BK107"/>
  <c r="J107"/>
  <c r="BK105"/>
  <c r="J105"/>
  <c r="BK99"/>
  <c r="J99"/>
  <c r="BK96"/>
  <c r="J96"/>
  <c r="BK91"/>
  <c r="J91"/>
  <c i="5" r="BK198"/>
  <c r="J198"/>
  <c r="BK192"/>
  <c r="J192"/>
  <c r="BK181"/>
  <c r="J181"/>
  <c r="BK170"/>
  <c r="J170"/>
  <c r="BK168"/>
  <c r="J168"/>
  <c r="BK163"/>
  <c r="J163"/>
  <c r="BK158"/>
  <c r="J158"/>
  <c r="BK153"/>
  <c r="J153"/>
  <c r="BK148"/>
  <c r="J148"/>
  <c r="BK136"/>
  <c r="J136"/>
  <c r="BK130"/>
  <c r="J130"/>
  <c r="BK123"/>
  <c r="J123"/>
  <c r="BK118"/>
  <c r="J118"/>
  <c r="BK113"/>
  <c r="J113"/>
  <c r="BK106"/>
  <c r="J106"/>
  <c r="BK93"/>
  <c r="J93"/>
  <c i="6" r="BK191"/>
  <c r="J191"/>
  <c r="BK187"/>
  <c r="J187"/>
  <c r="BK180"/>
  <c r="J180"/>
  <c r="BK174"/>
  <c r="J174"/>
  <c r="BK164"/>
  <c r="J164"/>
  <c r="BK154"/>
  <c r="J154"/>
  <c r="BK148"/>
  <c r="J148"/>
  <c r="BK145"/>
  <c r="J145"/>
  <c r="BK138"/>
  <c r="J138"/>
  <c r="BK132"/>
  <c r="J132"/>
  <c r="BK129"/>
  <c r="J129"/>
  <c r="BK126"/>
  <c r="J126"/>
  <c r="BK120"/>
  <c r="J120"/>
  <c r="BK113"/>
  <c r="J113"/>
  <c r="BK107"/>
  <c r="J107"/>
  <c r="BK94"/>
  <c r="J94"/>
  <c i="7" r="BK206"/>
  <c r="J206"/>
  <c r="BK204"/>
  <c r="J204"/>
  <c r="BK198"/>
  <c r="J198"/>
  <c r="BK186"/>
  <c r="J186"/>
  <c r="BK181"/>
  <c r="J181"/>
  <c r="BK170"/>
  <c r="J170"/>
  <c r="BK168"/>
  <c r="J168"/>
  <c r="BK163"/>
  <c r="J163"/>
  <c r="BK158"/>
  <c r="J158"/>
  <c r="BK153"/>
  <c r="J153"/>
  <c r="BK148"/>
  <c r="J148"/>
  <c r="BK136"/>
  <c r="J136"/>
  <c r="BK130"/>
  <c r="J130"/>
  <c r="BK123"/>
  <c r="J123"/>
  <c r="BK118"/>
  <c r="J118"/>
  <c r="BK113"/>
  <c r="J113"/>
  <c r="BK106"/>
  <c r="J106"/>
  <c r="BK93"/>
  <c r="J93"/>
  <c i="2" l="1" r="BK90"/>
  <c r="J90"/>
  <c r="J65"/>
  <c r="P90"/>
  <c r="P89"/>
  <c r="P88"/>
  <c i="1" r="AU56"/>
  <c i="2" r="R90"/>
  <c r="R89"/>
  <c r="R88"/>
  <c r="T90"/>
  <c r="T89"/>
  <c r="T88"/>
  <c i="3" r="BK91"/>
  <c r="J91"/>
  <c r="J65"/>
  <c r="P91"/>
  <c r="R91"/>
  <c r="T91"/>
  <c r="BK125"/>
  <c r="J125"/>
  <c r="J66"/>
  <c r="P125"/>
  <c r="R125"/>
  <c r="T125"/>
  <c i="4" r="BK90"/>
  <c r="J90"/>
  <c r="J65"/>
  <c r="P90"/>
  <c r="P89"/>
  <c r="P88"/>
  <c i="1" r="AU59"/>
  <c i="4" r="R90"/>
  <c r="R89"/>
  <c r="R88"/>
  <c r="T90"/>
  <c r="T89"/>
  <c r="T88"/>
  <c i="5" r="BK92"/>
  <c r="J92"/>
  <c r="J65"/>
  <c r="P92"/>
  <c r="R92"/>
  <c r="T92"/>
  <c r="BK112"/>
  <c r="J112"/>
  <c r="J66"/>
  <c r="P112"/>
  <c r="R112"/>
  <c r="T112"/>
  <c r="BK129"/>
  <c r="J129"/>
  <c r="J67"/>
  <c r="P129"/>
  <c r="R129"/>
  <c r="T129"/>
  <c r="BK147"/>
  <c r="J147"/>
  <c r="J68"/>
  <c r="P147"/>
  <c r="R147"/>
  <c r="T147"/>
  <c i="6" r="BK93"/>
  <c r="J93"/>
  <c r="J65"/>
  <c r="P93"/>
  <c r="R93"/>
  <c r="T93"/>
  <c r="BK119"/>
  <c r="J119"/>
  <c r="J66"/>
  <c r="P119"/>
  <c r="R119"/>
  <c r="T119"/>
  <c r="BK144"/>
  <c r="J144"/>
  <c r="J67"/>
  <c r="P144"/>
  <c r="R144"/>
  <c r="T144"/>
  <c i="7" r="BK92"/>
  <c r="J92"/>
  <c r="J65"/>
  <c r="P92"/>
  <c r="R92"/>
  <c r="T92"/>
  <c r="BK112"/>
  <c r="J112"/>
  <c r="J66"/>
  <c r="P112"/>
  <c r="R112"/>
  <c r="T112"/>
  <c r="BK129"/>
  <c r="J129"/>
  <c r="J67"/>
  <c r="P129"/>
  <c r="R129"/>
  <c r="T129"/>
  <c r="BK147"/>
  <c r="J147"/>
  <c r="J68"/>
  <c r="P147"/>
  <c r="R147"/>
  <c r="T147"/>
  <c i="2" r="BK169"/>
  <c r="J169"/>
  <c r="J66"/>
  <c i="3" r="BK170"/>
  <c r="J170"/>
  <c r="J67"/>
  <c i="4" r="BK117"/>
  <c r="J117"/>
  <c r="J66"/>
  <c i="6" r="BK186"/>
  <c r="J186"/>
  <c r="J68"/>
  <c r="BK190"/>
  <c r="J190"/>
  <c r="J69"/>
  <c i="7" r="E50"/>
  <c r="J56"/>
  <c r="F59"/>
  <c r="J59"/>
  <c r="BG93"/>
  <c r="BG106"/>
  <c r="BG113"/>
  <c r="BG118"/>
  <c r="BG123"/>
  <c r="BG130"/>
  <c r="BG136"/>
  <c r="BG148"/>
  <c r="BG153"/>
  <c r="BG158"/>
  <c r="BG163"/>
  <c r="BG168"/>
  <c r="BG170"/>
  <c r="BG181"/>
  <c r="BG186"/>
  <c r="BG198"/>
  <c r="BG204"/>
  <c r="BG206"/>
  <c i="6" r="E50"/>
  <c r="J56"/>
  <c r="F59"/>
  <c r="J59"/>
  <c r="BG94"/>
  <c r="BG107"/>
  <c r="BG113"/>
  <c r="BG120"/>
  <c r="BG126"/>
  <c r="BG129"/>
  <c r="BG132"/>
  <c r="BG138"/>
  <c r="BG145"/>
  <c r="BG148"/>
  <c r="BG154"/>
  <c r="BG164"/>
  <c r="BG174"/>
  <c r="BG180"/>
  <c r="BG187"/>
  <c r="BG191"/>
  <c i="5" r="E50"/>
  <c r="J56"/>
  <c r="F59"/>
  <c r="J59"/>
  <c r="BG93"/>
  <c r="BG106"/>
  <c r="BG113"/>
  <c r="BG118"/>
  <c r="BG123"/>
  <c r="BG130"/>
  <c r="BG136"/>
  <c r="BG148"/>
  <c r="BG153"/>
  <c r="BG158"/>
  <c r="BG163"/>
  <c r="BG168"/>
  <c r="BG170"/>
  <c r="BG181"/>
  <c r="BG192"/>
  <c r="BG198"/>
  <c i="4" r="E50"/>
  <c r="J56"/>
  <c r="F59"/>
  <c r="J59"/>
  <c r="BG91"/>
  <c r="BG96"/>
  <c r="BG99"/>
  <c r="BG105"/>
  <c r="BG107"/>
  <c r="BG118"/>
  <c i="3" r="E50"/>
  <c r="J56"/>
  <c r="F59"/>
  <c r="BG92"/>
  <c r="BG97"/>
  <c r="BG101"/>
  <c r="BG104"/>
  <c r="BG114"/>
  <c r="BG126"/>
  <c r="BG140"/>
  <c r="BG143"/>
  <c r="BG146"/>
  <c r="BG150"/>
  <c r="BG155"/>
  <c r="BG158"/>
  <c r="BG161"/>
  <c r="BG165"/>
  <c r="BG171"/>
  <c i="2" r="E50"/>
  <c r="J56"/>
  <c r="F59"/>
  <c r="BG91"/>
  <c r="BG96"/>
  <c r="BG101"/>
  <c r="BG113"/>
  <c r="BG118"/>
  <c r="BG123"/>
  <c r="BG128"/>
  <c r="BG133"/>
  <c r="BG138"/>
  <c r="BG144"/>
  <c r="BG149"/>
  <c r="BG154"/>
  <c r="BG159"/>
  <c r="BG170"/>
  <c r="BG184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9"/>
  <c i="4" r="J35"/>
  <c i="1" r="AV59"/>
  <c i="4" r="F36"/>
  <c i="1" r="BA59"/>
  <c i="4" r="J36"/>
  <c i="1" r="AW59"/>
  <c i="4" r="F38"/>
  <c i="1" r="BC59"/>
  <c i="4" r="F39"/>
  <c i="1" r="BD59"/>
  <c i="5" r="F35"/>
  <c i="1" r="AZ60"/>
  <c i="5" r="J35"/>
  <c i="1" r="AV60"/>
  <c i="5" r="F36"/>
  <c i="1" r="BA60"/>
  <c i="5" r="J36"/>
  <c i="1" r="AW60"/>
  <c i="5" r="F38"/>
  <c i="1" r="BC60"/>
  <c i="5" r="F39"/>
  <c i="1" r="BD60"/>
  <c i="6" r="F35"/>
  <c i="1" r="AZ62"/>
  <c i="6" r="J35"/>
  <c i="1" r="AV62"/>
  <c i="6" r="F36"/>
  <c i="1" r="BA62"/>
  <c i="6" r="J36"/>
  <c i="1" r="AW62"/>
  <c i="6" r="F38"/>
  <c i="1" r="BC62"/>
  <c i="6" r="F39"/>
  <c i="1" r="BD62"/>
  <c i="7" r="F35"/>
  <c i="1" r="AZ63"/>
  <c i="7" r="J35"/>
  <c i="1" r="AV63"/>
  <c i="7" r="F36"/>
  <c i="1" r="BA63"/>
  <c i="7" r="J36"/>
  <c i="1" r="AW63"/>
  <c i="7" r="F38"/>
  <c i="1" r="BC63"/>
  <c i="7" r="F39"/>
  <c i="1" r="BD63"/>
  <c i="7" l="1" r="T91"/>
  <c r="T90"/>
  <c r="R91"/>
  <c r="R90"/>
  <c r="P91"/>
  <c r="P90"/>
  <c i="1" r="AU63"/>
  <c i="6" r="T92"/>
  <c r="T91"/>
  <c r="R92"/>
  <c r="R91"/>
  <c r="P92"/>
  <c r="P91"/>
  <c i="1" r="AU62"/>
  <c i="5" r="T91"/>
  <c r="T90"/>
  <c r="R91"/>
  <c r="R90"/>
  <c r="P91"/>
  <c r="P90"/>
  <c i="1" r="AU60"/>
  <c i="3" r="T90"/>
  <c r="T89"/>
  <c r="R90"/>
  <c r="R89"/>
  <c r="P90"/>
  <c r="P89"/>
  <c i="1" r="AU57"/>
  <c i="2" r="BK89"/>
  <c r="J89"/>
  <c r="J64"/>
  <c i="3" r="BK90"/>
  <c r="J90"/>
  <c r="J64"/>
  <c i="4" r="BK89"/>
  <c r="J89"/>
  <c r="J64"/>
  <c i="5" r="BK91"/>
  <c r="J91"/>
  <c r="J64"/>
  <c i="6" r="BK92"/>
  <c r="J92"/>
  <c r="J64"/>
  <c i="7" r="BK91"/>
  <c r="J91"/>
  <c r="J64"/>
  <c i="1" r="AU58"/>
  <c r="AU55"/>
  <c r="AT56"/>
  <c i="2" r="F37"/>
  <c i="1" r="BB56"/>
  <c r="BD55"/>
  <c r="BC55"/>
  <c r="AY55"/>
  <c r="BA55"/>
  <c r="AW55"/>
  <c r="AZ55"/>
  <c r="AV55"/>
  <c r="AT57"/>
  <c i="3" r="F37"/>
  <c i="1" r="BB57"/>
  <c r="AT59"/>
  <c i="4" r="F37"/>
  <c i="1" r="BB59"/>
  <c r="BD58"/>
  <c r="BC58"/>
  <c r="AY58"/>
  <c r="BA58"/>
  <c r="AW58"/>
  <c r="AZ58"/>
  <c r="AV58"/>
  <c r="AT60"/>
  <c i="5" r="F37"/>
  <c i="1" r="BB60"/>
  <c r="AT62"/>
  <c i="6" r="F37"/>
  <c i="1" r="BB62"/>
  <c r="BD61"/>
  <c r="BC61"/>
  <c r="AY61"/>
  <c r="BA61"/>
  <c r="AW61"/>
  <c r="AZ61"/>
  <c r="AV61"/>
  <c r="AT63"/>
  <c i="7" r="F37"/>
  <c i="1" r="BB63"/>
  <c i="2" l="1" r="BK88"/>
  <c r="J88"/>
  <c r="J63"/>
  <c i="3" r="BK89"/>
  <c r="J89"/>
  <c r="J63"/>
  <c i="4" r="BK88"/>
  <c r="J88"/>
  <c r="J63"/>
  <c i="5" r="BK90"/>
  <c r="J90"/>
  <c r="J63"/>
  <c i="6" r="BK91"/>
  <c r="J91"/>
  <c r="J63"/>
  <c i="7" r="BK90"/>
  <c r="J90"/>
  <c r="J63"/>
  <c i="1" r="AU61"/>
  <c r="AT55"/>
  <c r="BB55"/>
  <c r="AX55"/>
  <c r="AT58"/>
  <c r="BB58"/>
  <c r="AX58"/>
  <c r="AT61"/>
  <c r="BB61"/>
  <c r="AX61"/>
  <c r="BD54"/>
  <c r="W33"/>
  <c r="AZ54"/>
  <c r="W29"/>
  <c r="BC54"/>
  <c r="W32"/>
  <c r="BA54"/>
  <c r="W30"/>
  <c l="1" r="AU54"/>
  <c i="7" r="J32"/>
  <c i="1" r="AG63"/>
  <c i="4" r="J32"/>
  <c r="J41"/>
  <c i="5" r="J32"/>
  <c r="J41"/>
  <c i="6" r="J32"/>
  <c r="J41"/>
  <c i="2" r="J32"/>
  <c i="1" r="AG56"/>
  <c r="AN56"/>
  <c i="3" r="J32"/>
  <c i="1" r="AG57"/>
  <c r="AV54"/>
  <c r="AK29"/>
  <c r="AW54"/>
  <c r="AK30"/>
  <c r="BB54"/>
  <c r="W31"/>
  <c r="AY54"/>
  <c l="1" r="AG62"/>
  <c i="7" r="J41"/>
  <c i="1" r="AG59"/>
  <c r="AG60"/>
  <c i="3" r="J41"/>
  <c i="2" r="J41"/>
  <c i="1" r="AN57"/>
  <c r="AN59"/>
  <c r="AN60"/>
  <c r="AN62"/>
  <c r="AN63"/>
  <c r="AG55"/>
  <c r="AG61"/>
  <c r="AT54"/>
  <c r="AX54"/>
  <c l="1" r="AN55"/>
  <c r="AN61"/>
  <c r="AG58"/>
  <c l="1" r="AN58"/>
  <c r="AG54"/>
  <c r="AK26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<sst xmlns="http://schemas.openxmlformats.org/spreadsheetml/2006/main">
  <si>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</si>
  <si>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</si>
  <si>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</si>
  <si>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</si>
  <si>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</si>
  <si>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{589825c8-f7f1-4f1e-8465-3d509a977504}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</si>
  <si>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</si>
  <si>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</si>
  <si>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</si>
  <si>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</si>
  <si>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</si>
  <si>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</si>
  <si>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</si>
  <si>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</si>
  <si>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94-98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</si>
  <si>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</si>
  <si>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</si>
  <si>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Raná, Radčice a Krounka, Otradov, odstranění povodňových škod</t>
  </si>
  <si>
    <t>KSO:</t>
  </si>
  <si>
    <t/>
  </si>
  <si>
    <t>CC-CZ:</t>
  </si>
  <si>
    <t>Místo:</t>
  </si>
  <si>
    <t xml:space="preserve"> </t>
  </si>
  <si>
    <t>Datum:</t>
  </si>
  <si>
    <t>14.5.2025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</si>
  <si>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</si>
  <si>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</si>
  <si>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</si>
  <si>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</si>
  <si>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</si>
  <si>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</si>
  <si>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</si>
  <si>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</si>
  <si>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</si>
  <si>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</si>
  <si>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</si>
  <si>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</si>
  <si>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</si>
  <si>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</si>
  <si>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</si>
  <si>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</si>
  <si>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</si>
  <si>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</si>
  <si>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</si>
  <si>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</si>
  <si>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</si>
  <si>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</si>
  <si>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</si>
  <si>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</si>
  <si>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</si>
  <si>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</si>
  <si>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</si>
  <si>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</si>
  <si>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</si>
  <si>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</si>
  <si>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</si>
  <si>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</si>
  <si>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</si>
  <si>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</si>
  <si>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</si>
  <si>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</si>
  <si>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</si>
  <si>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</si>
  <si>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</si>
  <si>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</si>
  <si>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</si>
  <si>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</si>
  <si>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</si>
  <si>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</si>
  <si>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</si>
  <si>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</si>
  <si>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</si>
  <si>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</si>
  <si>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</si>
  <si>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</si>
  <si>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</si>
  <si>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129251010</t>
  </si>
  <si>
    <t>Raná, Radčice, odstranění nánosů v ř. km 0,880 – 1,320</t>
  </si>
  <si>
    <t>STA</t>
  </si>
  <si>
    <t>1</t>
  </si>
  <si>
    <t>{55606f69-497e-4e92-b2e5-296e732a4c77}</t>
  </si>
  <si>
    <t>2</t>
  </si>
  <si>
    <t>/</t>
  </si>
  <si>
    <t>SO 01</t>
  </si>
  <si>
    <t>Soupis</t>
  </si>
  <si>
    <t>{c400e540-646b-4591-acf2-38ff9d689c3d}</t>
  </si>
  <si>
    <t>VRN</t>
  </si>
  <si>
    <t>Ostatní a vedlejší náklady</t>
  </si>
  <si>
    <t>{47ea5d47-3a73-48aa-a936-e6182fead154}</t>
  </si>
  <si>
    <t>129251013</t>
  </si>
  <si>
    <t>Krounka, Otradov, odstranění nánosů, ř. km 15,200 - 16,600</t>
  </si>
  <si>
    <t>{e39d8239-b059-4be8-9e16-000e49e891c3}</t>
  </si>
  <si>
    <t>SO2</t>
  </si>
  <si>
    <t>Odstranění nánosů</t>
  </si>
  <si>
    <t>{ba0117b0-4980-4e1e-aba8-02a193363d67}</t>
  </si>
  <si>
    <t>VON</t>
  </si>
  <si>
    <t>Vedlejší a ostatní náklady</t>
  </si>
  <si>
    <t>{f5a8b458-dd35-48c7-89e7-9f663e6b88cd}</t>
  </si>
  <si>
    <t>229251002</t>
  </si>
  <si>
    <t>Krounka, Otradov, obnova opevnění, ř. km 15,200 - 16,600</t>
  </si>
  <si>
    <t>{393bd94f-e792-430b-a48c-925f35953ffe}</t>
  </si>
  <si>
    <t>SO1</t>
  </si>
  <si>
    <t>Obnova opevnění</t>
  </si>
  <si>
    <t>{47119d31-abc7-4ed4-8bb6-d2684d3738eb}</t>
  </si>
  <si>
    <t>{51725901-6851-48a0-88de-9937c4dbc49d}</t>
  </si>
  <si>
    <t>KRYCÍ LIST SOUPISU PRACÍ</t>
  </si>
  <si>
    <t>Objekt:</t>
  </si>
  <si>
    <t>129251010 - Raná, Radčice, odstranění nánosů v ř. km 0,880 – 1,320</t>
  </si>
  <si>
    <t>Soupis:</t>
  </si>
  <si>
    <t>SO 01 - Raná, Radčice, odstranění nánosů v ř. km 0,880 – 1,320</t>
  </si>
  <si>
    <t>Štěpán Vyhnálek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</si>
  <si>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</si>
  <si>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</si>
  <si>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</si>
  <si>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</si>
  <si>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</si>
  <si>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</si>
  <si>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1b - Výzisk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</si>
  <si>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</si>
  <si>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</si>
  <si>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</si>
  <si>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</si>
  <si>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</si>
  <si>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</si>
  <si>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</si>
  <si>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</si>
  <si>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</si>
  <si>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</si>
  <si>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</si>
  <si>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</si>
  <si>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</si>
  <si>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</si>
  <si>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</si>
  <si>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</si>
  <si>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</si>
  <si>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</si>
  <si>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</si>
  <si>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111103202</t>
  </si>
  <si>
    <t>Kosení travin a vodních rostlin ve vegetačním období travního porostu středně hustého</t>
  </si>
  <si>
    <t>ha</t>
  </si>
  <si>
    <t>CS ÚRS 2025 01</t>
  </si>
  <si>
    <t>4</t>
  </si>
  <si>
    <t>655364346</t>
  </si>
  <si>
    <t>PP</t>
  </si>
  <si>
    <t>Online PSC</t>
  </si>
  <si>
    <t>https://podminky.urs.cz/item/CS_URS_2025_01/111103202</t>
  </si>
  <si>
    <t>VV</t>
  </si>
  <si>
    <t>2240/10000</t>
  </si>
  <si>
    <t>Kosení travin v toku a na jeho březích viz TZ</t>
  </si>
  <si>
    <t>AGR 01.1.0</t>
  </si>
  <si>
    <t>Likvidace pokoseného porostu dle platné legislativy</t>
  </si>
  <si>
    <t>kpl</t>
  </si>
  <si>
    <t>1171339288</t>
  </si>
  <si>
    <t>0,224</t>
  </si>
  <si>
    <t>plocha kosených travin v ha viz předchozí položka</t>
  </si>
  <si>
    <t>položka obsahuje naložení, přesun, složení a likvidaci dle platné legislativy</t>
  </si>
  <si>
    <t>3</t>
  </si>
  <si>
    <t>AGR 01.1.1</t>
  </si>
  <si>
    <t>Vytěžení nánosů strojně</t>
  </si>
  <si>
    <t>m3</t>
  </si>
  <si>
    <t>-1498520160</t>
  </si>
  <si>
    <t>Poznámka k položce:</t>
  </si>
  <si>
    <t>Zpracovatel PD předpokládá provedení strojního vytěžení nánosů běžnou mechanizací.</t>
  </si>
  <si>
    <t>Zhotovitel může uvažovat jiný způsob vytěžení nánosů dle svých možností, zvyklostí,</t>
  </si>
  <si>
    <t>technického a technologického vybavení.</t>
  </si>
  <si>
    <t>Zhotovitel při stanovení nabídkové ceny zohlednil veškeré náklady na pomocné konstrukce</t>
  </si>
  <si>
    <t>pro zdárné provedení a průběžnou kontrolu např. jímky, převod vody, pomocné hrázky, rýhy</t>
  </si>
  <si>
    <t>pro odklon proudu, vysakovací laguny apod.</t>
  </si>
  <si>
    <t>Část vytěženého materiálu např. komunální odpad předpoklad 2 m3, dřevní hmota (předpoklad 4 m3) budou zlikvidovány dle platné legislativy</t>
  </si>
  <si>
    <t>582,65-7,4</t>
  </si>
  <si>
    <t>viz tabulka kubatur</t>
  </si>
  <si>
    <t>AGR 01.1.1b</t>
  </si>
  <si>
    <t>Vytěžení nánosů ručně</t>
  </si>
  <si>
    <t>-10526105</t>
  </si>
  <si>
    <t>7,4</t>
  </si>
  <si>
    <t>Ruční odstranění sedimentů z pod mostu v ř.km 1,268</t>
  </si>
  <si>
    <t>viz TZ a tabulka kubatur</t>
  </si>
  <si>
    <t>5</t>
  </si>
  <si>
    <t>AGR 01.1.2</t>
  </si>
  <si>
    <t>Přemístění a manpulace s vytěženým materiálem vodorovně i svisle (na meziskládku, k využití, k likvidaci, ...) včetně případného naložení</t>
  </si>
  <si>
    <t>344443363</t>
  </si>
  <si>
    <t>Přesun sedimentu na zařízení staveniště k odvodnění včetně veškerých případných nákladů spojených s přesunem materiálu ke zpětnému zásypu koryta VT</t>
  </si>
  <si>
    <t>582,65+136</t>
  </si>
  <si>
    <t>6</t>
  </si>
  <si>
    <t>111211201</t>
  </si>
  <si>
    <t>Odstranění křovin a stromů s odstraněním kořenů ručně průměru kmene do 100 mm jakékoliv plochy v rovině nebo ve svahu o sklonu přes 1:5</t>
  </si>
  <si>
    <t>m2</t>
  </si>
  <si>
    <t>-579654328</t>
  </si>
  <si>
    <t>https://podminky.urs.cz/item/CS_URS_2025_01/111211201</t>
  </si>
  <si>
    <t>27</t>
  </si>
  <si>
    <t>Odstranění křovin včetně kořenů z průtočného profilu koryta VT viz TZ a výkres C.3</t>
  </si>
  <si>
    <t>7</t>
  </si>
  <si>
    <t>111203201</t>
  </si>
  <si>
    <t>Odstranění křovin a stromů s ponecháním kořenů průměru kmene do 100 mm, při jakémkoliv sklonu terénu mimo LTM, při celkové ploše do 1 000 m2</t>
  </si>
  <si>
    <t>-1084696748</t>
  </si>
  <si>
    <t>https://podminky.urs.cz/item/CS_URS_2025_01/111203201</t>
  </si>
  <si>
    <t>37</t>
  </si>
  <si>
    <t>Odstranění křovin z průtočného profilu koryta VT viz TZ a výkres C.3</t>
  </si>
  <si>
    <t>8</t>
  </si>
  <si>
    <t>171151131</t>
  </si>
  <si>
    <t>Uložení sypanin do násypů strojně s rozprostřením sypaniny ve vrstvách a s hrubým urovnáním zhutněných z hornin nesoudržných a soudržných střídavě ukládaných</t>
  </si>
  <si>
    <t>-1283935584</t>
  </si>
  <si>
    <t>https://podminky.urs.cz/item/CS_URS_2025_01/171151131</t>
  </si>
  <si>
    <t>136</t>
  </si>
  <si>
    <t>Hutněný zásyp hrubozrným sedimentem stávajícího zahloubeného koryta</t>
  </si>
  <si>
    <t>9</t>
  </si>
  <si>
    <t>AGR 01.1.2b</t>
  </si>
  <si>
    <t>Vytřídění hrubozrného štěrkového sedimentu frakce 32 mm a větší pro zpětný zásyp erozně zahloubeného koryta VT</t>
  </si>
  <si>
    <t>1370139100</t>
  </si>
  <si>
    <t xml:space="preserve">Předpokládá se, že bude získáno 136 m3 hrubozrného sedimentu z přesávaného dvojnásobku s tím, že zbytek bude odvezen na skládku </t>
  </si>
  <si>
    <t>Hrubozrnný sediment pro hutněný zásyp erozně zahloubeného koryta v místě pat kamenného opevnění bude těžen v PF6-PF8 a dále v PF20-PF31.</t>
  </si>
  <si>
    <t>Bude provedeno např. pomocí prosévací lopaty nebo roštové lopaty (rozteč mezi pruty bude min. 40 mm). Cílem je vytěžit štěrk frakce 32 mm.</t>
  </si>
  <si>
    <t>10</t>
  </si>
  <si>
    <t>112101101</t>
  </si>
  <si>
    <t>Odstranění stromů s odřezáním kmene a s odvětvením listnatých, průměru kmene přes 100 do 300 mm</t>
  </si>
  <si>
    <t>kus</t>
  </si>
  <si>
    <t>-412706178</t>
  </si>
  <si>
    <t>https://podminky.urs.cz/item/CS_URS_2025_01/112101101</t>
  </si>
  <si>
    <t>Odstranění vrby bílé o průměru 10 cm z koryta vodního toku viz TZ a výkres C.3</t>
  </si>
  <si>
    <t>11</t>
  </si>
  <si>
    <t>112251101</t>
  </si>
  <si>
    <t>Odstranění pařezů strojně s jejich vykopáním nebo vytrháním průměru přes 100 do 300 mm</t>
  </si>
  <si>
    <t>-210454601</t>
  </si>
  <si>
    <t>https://podminky.urs.cz/item/CS_URS_2025_01/112251101</t>
  </si>
  <si>
    <t>Odstranění pařezu po vrbě bílé o průměru 15 cm z koryta vodního toku viz TZ a výkres C.3</t>
  </si>
  <si>
    <t>112251103</t>
  </si>
  <si>
    <t>Odstranění pařezů strojně s jejich vykopáním nebo vytrháním průměru přes 500 do 700 mm</t>
  </si>
  <si>
    <t>1617445411</t>
  </si>
  <si>
    <t>https://podminky.urs.cz/item/CS_URS_2025_01/112251103</t>
  </si>
  <si>
    <t>Odstranění pařezu vrby o průměru 60 cm z koryta vodního toku viz TZ a výkres C.3</t>
  </si>
  <si>
    <t>13</t>
  </si>
  <si>
    <t>AGR 01.1.3</t>
  </si>
  <si>
    <t>Likvidace vytěženého materiálu včetně případného poplatku za uložení</t>
  </si>
  <si>
    <t>1124788981</t>
  </si>
  <si>
    <t>"V PŘÍPADĚ ODKUPU VYZÍSKANÉHO ŘÍČNÍHO MATERIÁLU UCHAZEČ UVEDÉ</t>
  </si>
  <si>
    <t>JEDNOTKOVOU CENU V POLOŽCE Č. AGR 01.1.4 A JEDNOTKOVOU CENU U</t>
  </si>
  <si>
    <t>POLOŽKY Č. AGR 01.1.3 NEVYPLŇUJE !!!"</t>
  </si>
  <si>
    <t>likvidace v souladu se zákonem č. 541/2020 Sb., o odpadech a jeho prováděcími předpisy</t>
  </si>
  <si>
    <t>582,65-136</t>
  </si>
  <si>
    <t>naložení, přemístění a uložení v rekultivačním zařízení včetně poplatku za uložení ve vzdálenosti do 16 km</t>
  </si>
  <si>
    <t>1b</t>
  </si>
  <si>
    <t>Výzisk</t>
  </si>
  <si>
    <t>14</t>
  </si>
  <si>
    <t>AGR 01.1.4</t>
  </si>
  <si>
    <t>Odkup vyzískaného říčního materiálu</t>
  </si>
  <si>
    <t>1007934223</t>
  </si>
  <si>
    <t xml:space="preserve">"V PŘÍPADĚ LIKVIDACE SEDIMENTU JAKO ODPADU V SOULADU S LEGISLATIVOU UCHAZEČ UVEDE JEDNOTKOVOU CENU V POLOŽCE </t>
  </si>
  <si>
    <t>JEDNOTKOVOU CENU V POLOŽCE Č. AGR 01.1.3 A JEDNOTKOVOU CENU U</t>
  </si>
  <si>
    <t>POLOŽKY Č. AGR 01.1.4 NEVYPLŇUJE !!!"</t>
  </si>
  <si>
    <t xml:space="preserve">Zhotovitel bere na vědomí, že sediment odkupuje jako surový říční materiál a nejedná se o výrobek, tedy objednatel neposkytuje kromě již uvedených </t>
  </si>
  <si>
    <t xml:space="preserve"> informací žádné certifikace a podobně. Přechod vlastnictví a rizika k tomuto sedimentu přechází z objednatele na zhotovitele okamžikem</t>
  </si>
  <si>
    <t>vytěžení materiálu z vodního prostředí.</t>
  </si>
  <si>
    <t>Zhotovitel při stanovení nabídkové ceny za odkup zohlednil veškeré náklady na úpravu vytěženého materiálu např. odvodnění, třídění,</t>
  </si>
  <si>
    <t>zajištění případných rozborů a zkoušek materiálu nezbytných pro jeho použití v souladu se zákonem, včetně předpokladu,</t>
  </si>
  <si>
    <t>že část vytěženého materiálu nelze druhotně využít např. komunální odpad, dřevní hmota.</t>
  </si>
  <si>
    <t>-582,65+136</t>
  </si>
  <si>
    <t>15</t>
  </si>
  <si>
    <t>AGR 01.1.5</t>
  </si>
  <si>
    <t>Zisk objednatele za odkupu přebytečné dřevní hmoty zhotovitelem</t>
  </si>
  <si>
    <t>144839422</t>
  </si>
  <si>
    <t>Povinný odkup a odvoz přebytečné dřevní hmoty objednatele zhotovitelem.</t>
  </si>
  <si>
    <t>Jedná se o čistý zisk ponížený o veškeré další náklady zhotovitele sppojené s odkupem a</t>
  </si>
  <si>
    <t>manipulací nezahrnuté v jiných položkách tohoto rozpočtu.</t>
  </si>
  <si>
    <t>Výsledná cena položky musí mít zápornou hodnotu.</t>
  </si>
  <si>
    <t>Množství dané položky je vyjádřeno zápornou hodnotou.</t>
  </si>
  <si>
    <t>Jednotková cena položky nabídnutá zhotovitelem musí být kladná</t>
  </si>
  <si>
    <t>Celkový cena za položku bude záporná a dojde tak k ponížení celkové ceny díla o zisk objednatele z prodeje dřevní hmoty zhotoviteli</t>
  </si>
  <si>
    <t>64 m2 křovin</t>
  </si>
  <si>
    <t xml:space="preserve">1 ks vrba průměru 10 cm včetně větví </t>
  </si>
  <si>
    <t>1 ks pařez o průměru 600 cm</t>
  </si>
  <si>
    <t>4 m3 naplaveného mrtvého dřeva z koryta vodního toku</t>
  </si>
  <si>
    <t>VRN - Ostatní a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</si>
  <si>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</si>
  <si>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</si>
  <si>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</si>
  <si>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</si>
  <si>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</si>
  <si>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</si>
  <si>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</si>
  <si>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R_001</t>
  </si>
  <si>
    <t>Provedení pasportizace stávajících nemovitostí (vč. pozemků) a jejich příslušenství, zajištění fotodokumentace stávajícího stavu přístupových komunikací</t>
  </si>
  <si>
    <t>soubor</t>
  </si>
  <si>
    <t>1024</t>
  </si>
  <si>
    <t>-1881976931</t>
  </si>
  <si>
    <t xml:space="preserve">Provedení pasportizace stávajících nemovitostí (vč. pozemků) a jejich příslušenství, zajištění </t>
  </si>
  <si>
    <t>fotodokumentace stávajícího stavu přístupových komunikací</t>
  </si>
  <si>
    <t>R_002</t>
  </si>
  <si>
    <t>Vypracování Plánu opatření pro případ havárie</t>
  </si>
  <si>
    <t>197983562</t>
  </si>
  <si>
    <t>R_003</t>
  </si>
  <si>
    <t>Zpracování povodňového plánu stavby dle §71 zákona č. 254/2001 Sb. včetně zajištění schválení příslušnými orgány správy a Povodím Labe, státní podnik</t>
  </si>
  <si>
    <t>-2009074592</t>
  </si>
  <si>
    <t>R_004</t>
  </si>
  <si>
    <t>Zajištění veškerých geodetických prací souvisejících s realizací díla</t>
  </si>
  <si>
    <t>1506275913</t>
  </si>
  <si>
    <t>vytyčení stavby,</t>
  </si>
  <si>
    <t>průběžná měření,</t>
  </si>
  <si>
    <t>zaměření skutečného stavu po dokončení stavby,</t>
  </si>
  <si>
    <t>ověření polohy hranic pozemků,</t>
  </si>
  <si>
    <t>potvrzení splnění parametrů akce (objem sedimentů),</t>
  </si>
  <si>
    <t>průběžné měření pro potřeby fakturace (objem sedimentů),</t>
  </si>
  <si>
    <t>zaměření před realizací (ověření množství sedimentů z PD).</t>
  </si>
  <si>
    <t>R_005</t>
  </si>
  <si>
    <t>Vypracování Plánu BOZP</t>
  </si>
  <si>
    <t>1214311787</t>
  </si>
  <si>
    <t>Zpracování plánu BOZP nezávislým koordinátorem</t>
  </si>
  <si>
    <t>Koordinátor BOZP musí jednat nestranně a nezávisle na zhotoviteli, i když je jím finančně hrazen.</t>
  </si>
  <si>
    <t>Musí mít zajištěné podmínky pro výkon své funkce bez vnějšího ovlivňování, aby nedocházelo ke střetu zájmů.</t>
  </si>
  <si>
    <t>Plán BOZP a jeho koordinace musí být v souladu se zákonem č. 309/2006 Sb. a souvisejícími právními předpisy.</t>
  </si>
  <si>
    <t>Koordinátor BOZP musí splňovat odbornou způsobilost dle platné legislativy, včetně příslušné kvalifikace.</t>
  </si>
  <si>
    <t>Musí být zajištěna transparentnost vztahů mezi koordinátorem, zhotovitelem a investorem</t>
  </si>
  <si>
    <t>Koordinátor BOZP nesmí být smluvně vázán způsobem, který by mohl ovlivnit jeho nestrannost a rozhodovací pravomoci.</t>
  </si>
  <si>
    <t>VRN3</t>
  </si>
  <si>
    <t>Zařízení staveniště</t>
  </si>
  <si>
    <t>R_006</t>
  </si>
  <si>
    <t>zařízení staveniště vybavení staveniště - provozní zařízení staveniště</t>
  </si>
  <si>
    <t>1711485358</t>
  </si>
  <si>
    <t>Zajištění kompletního zařízení staveniště a jeho připojení na sítě</t>
  </si>
  <si>
    <t>Zajištění prostoru ZS proti vstupu nepovolaných osob (např. oplocení), včetně jeho napojení na inž. sítě.</t>
  </si>
  <si>
    <t>Zajištění následné likvidace všech objektů ZS včetně připojení na sítě.</t>
  </si>
  <si>
    <t>Zajištění zřízení a odstranění dočasných komunikací, sjezdů a nájezdů nezbytných pro realizaci stavby, včetně případné ochrany křížených inž. sítí.</t>
  </si>
  <si>
    <t>Zajištění podmínek pro použití přístupových komunikací dotčených stavbou s příslušnými vlastníky či správci a zajištění jejich splnění.</t>
  </si>
  <si>
    <t>Zřízení čisticích zón před výjezdem z obvodu staveniště.</t>
  </si>
  <si>
    <t>Provedení takových opatření, aby plochy obvodu staveniště nebyly znečištěny ropnými látkami a jinými podobnými produkty.</t>
  </si>
  <si>
    <t>Provedení takových opatření, aby nebyly překročeny limity prašnosti a hlučnosti dané obecně závaznou vyhláškou.</t>
  </si>
  <si>
    <t>Zajištění ochrany veškeré zeleně v prostoru staveniště a v jeho bezprostřední blízkosti proti poškození během realizace stavby.</t>
  </si>
  <si>
    <t xml:space="preserve">Dále bude provedena dočasná demontáž dřevěné ohrady o délce 61 m na městském pozemku, ohrada bude po provedení údržby uvedena do původního stavu.  </t>
  </si>
  <si>
    <t>R_007</t>
  </si>
  <si>
    <t>Zajištění šetření o podzemních sítích vč. zajištění nových vyjádření v případě, že před realizací pozbyly platnosti</t>
  </si>
  <si>
    <t>-598147424</t>
  </si>
  <si>
    <t>R_008</t>
  </si>
  <si>
    <t>Zajištění dokladů o předání dřevní hmoty vzniklé smýcením porostů k dalšímu využití</t>
  </si>
  <si>
    <t>-1546872356</t>
  </si>
  <si>
    <t>R_009</t>
  </si>
  <si>
    <t>Zajištění dopravně inženýrských opatření</t>
  </si>
  <si>
    <t>-338335428</t>
  </si>
  <si>
    <t>Zajištění dopravně inženýrských opatření v případě potřeby dle potřeb a zvyklostí zhotovitele (např. značení vyjezdů ze staveniště)</t>
  </si>
  <si>
    <t>R_010</t>
  </si>
  <si>
    <t>Zajištění vytyčení veškerých podzemních zařízení a inženýrských sítí</t>
  </si>
  <si>
    <t>340832799</t>
  </si>
  <si>
    <t>Zajištění vytyčení veškerých podzemních zařízení a inženýrských sítí včetně informování vlastníků inženýrských sítí o zahájení stavby</t>
  </si>
  <si>
    <t>dle přiložených vyjádření vlastníků inženýrských sítí v dokladové části E projektové dokumentace</t>
  </si>
  <si>
    <t>R_011</t>
  </si>
  <si>
    <t>Zajištění obnovy přístupových ploch a komunikací</t>
  </si>
  <si>
    <t>338140129</t>
  </si>
  <si>
    <t>R_012</t>
  </si>
  <si>
    <t>Zajištění písemných souhlasných vyjádření všech dotčených vlastníků a případných uživatelů všech pozemků dotčených stavbou s jejich konečnou úpravou po dokončení prací</t>
  </si>
  <si>
    <t>161386916</t>
  </si>
  <si>
    <t>R_013</t>
  </si>
  <si>
    <t>Zajištění slovení rybí osádky</t>
  </si>
  <si>
    <t>-868935599</t>
  </si>
  <si>
    <t>viz vyjádření v dokladové části projektové dokumentace E, E.6 Ostatní</t>
  </si>
  <si>
    <t>R_014</t>
  </si>
  <si>
    <t>Zajištění Biologického dozoru, včetně případného transferu zastižených živočichů a rostlin.</t>
  </si>
  <si>
    <t>1247750845</t>
  </si>
  <si>
    <t>Zajištění obhlídky před zahájením prací, uprostřed provádění včetně soupisu a transferu nalezených chráněných živočichů</t>
  </si>
  <si>
    <t>Zajištění obhlídky po ukončení prací včetně soupisu nalezených živočichů</t>
  </si>
  <si>
    <t>VRN7</t>
  </si>
  <si>
    <t>Provozní vlivy</t>
  </si>
  <si>
    <t>938909311</t>
  </si>
  <si>
    <t>Čištění vozovek metením</t>
  </si>
  <si>
    <t>1326906078</t>
  </si>
  <si>
    <t>Čištění vozovek metením bláta, prachu nebo hlinitého nánosu s odklizením na hromady do 20 m</t>
  </si>
  <si>
    <t>nebo naložením na dopravní prostředek strojně povrchu podkladu nebo krytu betonového nebo živičného</t>
  </si>
  <si>
    <t>129251013 - Krounka, Otradov, odstranění nánosů, ř. km 15,200 - 16,600</t>
  </si>
  <si>
    <t>SO2 - Odstranění nánosů</t>
  </si>
  <si>
    <t>Kosení ve vegetačním období travního porostu středně hustého</t>
  </si>
  <si>
    <t>2000,0/10000</t>
  </si>
  <si>
    <t>Součet</t>
  </si>
  <si>
    <t>185803105</t>
  </si>
  <si>
    <t>Shrabání pokoseného travního porostu s odvozem do 20 km</t>
  </si>
  <si>
    <t>Shrabání pokoseného porostu a organických naplavenin s odvozem do 20 km travního porostu</t>
  </si>
  <si>
    <t>https://podminky.urs.cz/item/CS_URS_2025_01/185803105</t>
  </si>
  <si>
    <t>Vytěžení nánosů</t>
  </si>
  <si>
    <t>Vytěžení nánosů běžnou mechanizací</t>
  </si>
  <si>
    <t>Část nánosů se použije pro urovnání dna koryta vodního toku viz příloha B Souhrnná technická zpráva</t>
  </si>
  <si>
    <t>Přebytečný materiál se zpracuje dle rozpočtu</t>
  </si>
  <si>
    <t>725,0</t>
  </si>
  <si>
    <t>Přemístění vytěženého materiálu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</si>
  <si>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např. poplatek za uložení na meziskládce</t>
  </si>
  <si>
    <t>Likvidace vytěženého materiálu</t>
  </si>
  <si>
    <t>-210228242</t>
  </si>
  <si>
    <t>Likvidace vytěženého materiálu dle platné legislativy, včetně případného poplatku za uložení</t>
  </si>
  <si>
    <t>458</t>
  </si>
  <si>
    <t>-1185880892</t>
  </si>
  <si>
    <t>-458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</si>
  <si>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</si>
  <si>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</si>
  <si>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</si>
  <si>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</si>
  <si>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</si>
  <si>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</si>
  <si>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</si>
  <si>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</si>
  <si>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</si>
  <si>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011</t>
  </si>
  <si>
    <t>Zajištění kompletního zařízení staveniště</t>
  </si>
  <si>
    <t>Položka bude naceněna v adekvátním rozsahu v rámci zakázky Krounka, Otradov, obnova opevnění a odstranění nánosů ř. km 15,200 - 16,600</t>
  </si>
  <si>
    <t>zřízení a odstranění všech objektů ZS</t>
  </si>
  <si>
    <t>zřízení a odstranění dočasných komunikací, sjezdů a nájezdů pro realizaci stavby</t>
  </si>
  <si>
    <t>zajištění podmínek pro využívání přístupových komunikací v dohodě s vlastníky nebo správci</t>
  </si>
  <si>
    <t>zajištění opatření, která zabrání znečištění obvodových ploch staveniště ropnými látkami a jinými škodlivými produkty</t>
  </si>
  <si>
    <t>provedení opatření k dodržení limitů prašnosti a hlučnosti stanovených obecně závaznou vyhláškou</t>
  </si>
  <si>
    <t>aplikace ochranných opatření proti poškození sítí a splnění požadavků správců sítí</t>
  </si>
  <si>
    <t>zajištění ochrany veškeré zeleně na staveništi a jeho blízkosti proti poškození během výstavby</t>
  </si>
  <si>
    <t>na konci všech stavebních prací uvedení použitých pozemků do náležitého stavu</t>
  </si>
  <si>
    <t>0112</t>
  </si>
  <si>
    <t>Zajištění obnovy asfaltové komunikace</t>
  </si>
  <si>
    <t>Zajištění obnovy stávající příjezdové asfaltové komunikace</t>
  </si>
  <si>
    <t>Obnova stávající příjezdové komunikace při jejím případném porušení</t>
  </si>
  <si>
    <t>02</t>
  </si>
  <si>
    <t>Projektová dokumentace - ostatní náklady</t>
  </si>
  <si>
    <t>0210</t>
  </si>
  <si>
    <t>Vypracování Plánu opatření pro případ havárie a úniku závadných látek (např. ropné produkty, cementové výluhy, odpadní vody z těsnících clon)</t>
  </si>
  <si>
    <t>0221</t>
  </si>
  <si>
    <t>Zpracování povodňového plánu stavby</t>
  </si>
  <si>
    <t>Zpracování povodňového plánu stavby dle §71 zákona č. 254/2001 Sb. včetně zajištění schválení příslušnými orgány státní správy a státním podnikem Povodí Labe</t>
  </si>
  <si>
    <t>023</t>
  </si>
  <si>
    <t>Vypracování dokumentace skutečného provedení stavby</t>
  </si>
  <si>
    <t>3 paré + v elektronické podobě</t>
  </si>
  <si>
    <t>03</t>
  </si>
  <si>
    <t>Geodetické práce a vytýčení - ostatní náklady</t>
  </si>
  <si>
    <t>031</t>
  </si>
  <si>
    <t>Vypracování geodetického zaměření skutečného stavu</t>
  </si>
  <si>
    <t>zaměření stavby zpracované ve 3 paré + v elektronické</t>
  </si>
  <si>
    <t>19</t>
  </si>
  <si>
    <t>-2042328622</t>
  </si>
  <si>
    <t>09</t>
  </si>
  <si>
    <t>Ostatní náklady</t>
  </si>
  <si>
    <t>037</t>
  </si>
  <si>
    <t>Zajištění písemného souhlasu včech vlastníků a případných uživatelů pozemků dotčených stavbou s konečnou úpravou pozemků po dokončení prací</t>
  </si>
  <si>
    <t>16</t>
  </si>
  <si>
    <t>Zajištění písemného souhlasu všech vlastníků a případných uživatelů pozemků dotčených stavbou s konečnou úpravou pozemků po dokončení prací</t>
  </si>
  <si>
    <t>0931</t>
  </si>
  <si>
    <t>Provedení pasportizace stávajících nemovitostí (budovy, konstrukce, pozemky), včetně zajištění fotodokumentace současného stavu přístupových komunikací</t>
  </si>
  <si>
    <t>18</t>
  </si>
  <si>
    <t>094</t>
  </si>
  <si>
    <t>Vytýčení podzemních zařízení</t>
  </si>
  <si>
    <t>20</t>
  </si>
  <si>
    <t>095</t>
  </si>
  <si>
    <t>Prověření podzemních sítí a zajištění nových vyjádření, pokud před realizací pozbyla platnosti.</t>
  </si>
  <si>
    <t>22</t>
  </si>
  <si>
    <t>09920r</t>
  </si>
  <si>
    <t>Odlovení rybí obsádky</t>
  </si>
  <si>
    <t>24</t>
  </si>
  <si>
    <t>Odborné odlovení rybí obsádky z prostoru staveniště</t>
  </si>
  <si>
    <t>09921r</t>
  </si>
  <si>
    <t>Biologický dozoru</t>
  </si>
  <si>
    <t>26</t>
  </si>
  <si>
    <t>Zajištění biologického dozoru odborně způsobilou osobou</t>
  </si>
  <si>
    <t>Biologický dozor po dobu výstavby.</t>
  </si>
  <si>
    <t>Zajištění terénního monitoringu staveniště.</t>
  </si>
  <si>
    <t>Sledování výskytu ochranářsky významných organismů.</t>
  </si>
  <si>
    <t>V případě potřeby provedení transferu.</t>
  </si>
  <si>
    <t>Zajištění plnění podmínek orgánu ochrany přírody.</t>
  </si>
  <si>
    <t>Koordinace prací biologického dozoru.</t>
  </si>
  <si>
    <t>Zpracování zprávy o výsledcích biologického dozoru.</t>
  </si>
  <si>
    <t>-356634239</t>
  </si>
  <si>
    <t>09968</t>
  </si>
  <si>
    <t>Čištění vozovek splachováním vodou povrchu podkladu nebo krytu živičného, betonového nebo dlážděného</t>
  </si>
  <si>
    <t>30</t>
  </si>
  <si>
    <t>Čištění během stavby.</t>
  </si>
  <si>
    <t>17</t>
  </si>
  <si>
    <t>099911</t>
  </si>
  <si>
    <t>Vedení průběžné evidence odpadů</t>
  </si>
  <si>
    <t>32</t>
  </si>
  <si>
    <t>229251002 - Krounka, Otradov, obnova opevnění, ř. km 15,200 - 16,600</t>
  </si>
  <si>
    <t>SO1 - Obnova opevnění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</si>
  <si>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</si>
  <si>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</si>
  <si>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</si>
  <si>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998 - Přesun hmot</t>
  </si>
  <si>
    <t>11901r</t>
  </si>
  <si>
    <t>Jímkování a převod vody během výstavby</t>
  </si>
  <si>
    <t xml:space="preserve">jímkování koryta příčně </t>
  </si>
  <si>
    <t>Průtok převáděn potrubím, nebo nezajímkovanou částí koryta</t>
  </si>
  <si>
    <t xml:space="preserve">celková délka hrázek je uvažována 48 m, výška do 2 m </t>
  </si>
  <si>
    <t>v ceně je zahrnuta montáž, demontáž a nákup potřebného materiálu, včetně všech nákladů na provoz</t>
  </si>
  <si>
    <t>na každý objekt se předpokládají dvě hrázky - jedna před a druhá za objektem, případně příčná středová hrázka (obekty PF 14 a PF 22)</t>
  </si>
  <si>
    <t>dotěsnění provedeno fólií na návodní straně jímek</t>
  </si>
  <si>
    <t>zajištění čerpání vody na dopravní výšku do 2 m a průměrný přítok do 500 l/min.</t>
  </si>
  <si>
    <t>zajištění pohotovostní čerpací soupravy pro dopravní výšku do 2 m a průměrný přítok do 500 l/min.</t>
  </si>
  <si>
    <t>v cenách je zahrnuto i případné potrubí, nebo hadice k čerpadlu pro odvod vyčerpané vody na dostatečnou vzdálenost</t>
  </si>
  <si>
    <t>132151101</t>
  </si>
  <si>
    <t>Hloubení rýh nezapažených š do 800 mm v hornině třídy těžitelnosti I skupiny 1 a 2 objem do 20 m3 strojně</t>
  </si>
  <si>
    <t>Hloubení nezapažených rýh šířky do 800 mm strojně s urovnáním dna do předepsaného profilu a spádu v hornině třídy těžitelnosti I skupiny 1 a 2 do 20 m3</t>
  </si>
  <si>
    <t>https://podminky.urs.cz/item/CS_URS_2025_01/132151101</t>
  </si>
  <si>
    <t>Vyhloubení rýhy pro betonový práh PF 22 viz D.3</t>
  </si>
  <si>
    <t>8,71*0,50</t>
  </si>
  <si>
    <t>174251101</t>
  </si>
  <si>
    <t>Zásyp jam, šachet rýh nebo kolem objektů sypaninou bez zhutnění</t>
  </si>
  <si>
    <t>Zásyp sypaninou z jakékoliv horniny strojně s uložením výkopku ve vrstvách bez zhutnění jam, šachet, rýh nebo kolem objektů v těchto vykopávkách</t>
  </si>
  <si>
    <t>https://podminky.urs.cz/item/CS_URS_2025_01/174251101</t>
  </si>
  <si>
    <t>Zásypy pro srovnání dna a okolo objektů - materiálem z hrázek</t>
  </si>
  <si>
    <t>267,00+4,355</t>
  </si>
  <si>
    <t>Svislé a kompletní konstrukce</t>
  </si>
  <si>
    <t>321321115</t>
  </si>
  <si>
    <t>Konstrukce vodních staveb ze ŽB mrazuvzdorného tř. C 25/30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</si>
  <si>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</si>
  <si>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https://podminky.urs.cz/item/CS_URS_2025_01/321321115</t>
  </si>
  <si>
    <t>Betonový práh PF 22 viz D.3</t>
  </si>
  <si>
    <t>6,98</t>
  </si>
  <si>
    <t>321351010</t>
  </si>
  <si>
    <t>Bednění konstrukcí vodních staveb rovinné - zřízení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</si>
  <si>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</si>
  <si>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https://podminky.urs.cz/item/CS_URS_2025_01/321351010</t>
  </si>
  <si>
    <t>321352010</t>
  </si>
  <si>
    <t>Bednění konstrukcí vodních staveb rovinné - odstranění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</si>
  <si>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</si>
  <si>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https://podminky.urs.cz/item/CS_URS_2025_01/321352010</t>
  </si>
  <si>
    <t>321366111</t>
  </si>
  <si>
    <t>Výztuž železobetonových konstrukcí vodních staveb z oceli 10 505 D do 12 mm</t>
  </si>
  <si>
    <t>t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</si>
  <si>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</si>
  <si>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https://podminky.urs.cz/item/CS_URS_2025_01/321366111</t>
  </si>
  <si>
    <t>Třmínky průměru 10 mm viz D.4</t>
  </si>
  <si>
    <t>94,23/1000</t>
  </si>
  <si>
    <t>321366112</t>
  </si>
  <si>
    <t>Výztuž železobetonových konstrukcí vodních staveb z oceli 10 505 D do 32 mm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</si>
  <si>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</si>
  <si>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https://podminky.urs.cz/item/CS_URS_2025_01/321366112</t>
  </si>
  <si>
    <t>Vyztuž průměru 20 mm viz D.4</t>
  </si>
  <si>
    <t>270,32/1000</t>
  </si>
  <si>
    <t>Vodorovné konstrukce</t>
  </si>
  <si>
    <t>457542111</t>
  </si>
  <si>
    <t>Filtrační vrstvy ze štěrkodrti se zhutněním frakce od 0 až 22 do 0 až 63 mm</t>
  </si>
  <si>
    <t>Filtrační vrstvy jakékoliv tloušťky a sklonu ze štěrkodrti se zhutněním do 10 pojezdů/m3, frakce od 0-22 do 0-63 mm</t>
  </si>
  <si>
    <t>https://podminky.urs.cz/item/CS_URS_2025_01/457542111</t>
  </si>
  <si>
    <t>462451114</t>
  </si>
  <si>
    <t>Prolití kamenného záhozu maltou MC 25</t>
  </si>
  <si>
    <t>Prolití konstrukce z kamene kamenného záhozu cementovou maltou MC-25</t>
  </si>
  <si>
    <t>https://podminky.urs.cz/item/CS_URS_2025_01/462451114</t>
  </si>
  <si>
    <t>PF 14 - prolití záhozové konstrukce viz D.1.3</t>
  </si>
  <si>
    <t>12,78</t>
  </si>
  <si>
    <t>462512270</t>
  </si>
  <si>
    <t>Zához z lomového kamene s proštěrkováním z terénu hmotnost do 200 kg</t>
  </si>
  <si>
    <t>Zához z lomového kamene neupraveného záhozového s proštěrkováním z terénu, hmotnosti jednotlivých kamenů do 200 kg</t>
  </si>
  <si>
    <t>https://podminky.urs.cz/item/CS_URS_2025_01/462512270</t>
  </si>
  <si>
    <t>Záhozy v patě svahu</t>
  </si>
  <si>
    <t>291,00</t>
  </si>
  <si>
    <t>Objekt pod mostem PF 22 viz D.3</t>
  </si>
  <si>
    <t>33,48</t>
  </si>
  <si>
    <t>Objem pro pomístní opravy</t>
  </si>
  <si>
    <t>(291,00+33,48)*0,1</t>
  </si>
  <si>
    <t>462519002</t>
  </si>
  <si>
    <t>Příplatek za urovnání ploch záhozu z lomového kamene hmotnost do 200 kg</t>
  </si>
  <si>
    <t>Zához z lomového kamene neupraveného záhozového Příplatek k cenám za urovnání viditelných ploch záhozu z kamene, hmotnosti jednotlivých kamenů do 200 kg</t>
  </si>
  <si>
    <t>https://podminky.urs.cz/item/CS_URS_2025_01/462519002</t>
  </si>
  <si>
    <t>512,82</t>
  </si>
  <si>
    <t>36,92</t>
  </si>
  <si>
    <t>(512,82+36,92)*0,1</t>
  </si>
  <si>
    <t>463212121</t>
  </si>
  <si>
    <t>Rovnanina z lomového kamene upraveného s vyplněním spár těženým kamenivem</t>
  </si>
  <si>
    <t>Rovnanina z lomového kamene upraveného, tříděného jakékoliv tloušťky rovnaniny s vyplněním spár a dutin těženým kamenivem</t>
  </si>
  <si>
    <t>https://podminky.urs.cz/item/CS_URS_2025_01/463212121</t>
  </si>
  <si>
    <t>53,09</t>
  </si>
  <si>
    <t>463212191</t>
  </si>
  <si>
    <t>Příplatek za vypracováni líce rovnaniny</t>
  </si>
  <si>
    <t>28</t>
  </si>
  <si>
    <t>Rovnanina z lomového kamene upraveného, tříděného Příplatek k cenám za vypracování líce</t>
  </si>
  <si>
    <t>https://podminky.urs.cz/item/CS_URS_2025_01/463212191</t>
  </si>
  <si>
    <t>41,76</t>
  </si>
  <si>
    <t>Ostatní konstrukce a práce, bourání</t>
  </si>
  <si>
    <t>953961115</t>
  </si>
  <si>
    <t>Kotva chemickým tmelem M 20 hl 170 mm do betonu, ŽB nebo kamene s vyvrtáním otvoru</t>
  </si>
  <si>
    <t>Kotva chemická s vyvrtáním otvoru do betonu, železobetonu nebo tvrdého kamene tmel, velikost M 20, hloubka 170 mm</t>
  </si>
  <si>
    <t>https://podminky.urs.cz/item/CS_URS_2025_01/953961115</t>
  </si>
  <si>
    <t>998</t>
  </si>
  <si>
    <t>Přesun hmot</t>
  </si>
  <si>
    <t>998332011</t>
  </si>
  <si>
    <t>Přesun hmot pro úpravy vodních toků a kanály</t>
  </si>
  <si>
    <t>Přesun hmot pro úpravy vodních toků a kanály, hráze rybníků apod. dopravní vzdálenost do 500 m</t>
  </si>
  <si>
    <t>https://podminky.urs.cz/item/CS_URS_2025_01/998332011</t>
  </si>
  <si>
    <t>-1148543197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</si>
  <si>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</si>
  <si>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</si>
  <si>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1907477829</t>
  </si>
  <si>
    <t>odběr 2 ks vzorků betonu z odvrtaných jader pro ověření souladu s požadovanými parametry včetně stanovení pevnosti v tlaku od akreditované laboratoř</t>
  </si>
  <si>
    <t>1921943673</t>
  </si>
  <si>
    <t>09991</t>
  </si>
  <si>
    <t>Vytvoření fotodokumentace všech konstrukcí, včetně skrytých v průběhu výstavby</t>
  </si>
  <si>
    <t>34</t>
  </si>
  <si>
    <t>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</si>
</sst>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03202" TargetMode="External" /><Relationship Id="rId2" Type="http://schemas.openxmlformats.org/officeDocument/2006/relationships/hyperlink" Target="https://podminky.urs.cz/item/CS_URS_2025_01/111211201" TargetMode="External" /><Relationship Id="rId3" Type="http://schemas.openxmlformats.org/officeDocument/2006/relationships/hyperlink" Target="https://podminky.urs.cz/item/CS_URS_2025_01/111203201" TargetMode="External" /><Relationship Id="rId4" Type="http://schemas.openxmlformats.org/officeDocument/2006/relationships/hyperlink" Target="https://podminky.urs.cz/item/CS_URS_2025_01/171151131" TargetMode="External" /><Relationship Id="rId5" Type="http://schemas.openxmlformats.org/officeDocument/2006/relationships/hyperlink" Target="https://podminky.urs.cz/item/CS_URS_2025_01/112101101" TargetMode="External" /><Relationship Id="rId6" Type="http://schemas.openxmlformats.org/officeDocument/2006/relationships/hyperlink" Target="https://podminky.urs.cz/item/CS_URS_2025_01/112251101" TargetMode="External" /><Relationship Id="rId7" Type="http://schemas.openxmlformats.org/officeDocument/2006/relationships/hyperlink" Target="https://podminky.urs.cz/item/CS_URS_2025_01/112251103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03202" TargetMode="External" /><Relationship Id="rId2" Type="http://schemas.openxmlformats.org/officeDocument/2006/relationships/hyperlink" Target="https://podminky.urs.cz/item/CS_URS_2025_01/185803105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151101" TargetMode="External" /><Relationship Id="rId2" Type="http://schemas.openxmlformats.org/officeDocument/2006/relationships/hyperlink" Target="https://podminky.urs.cz/item/CS_URS_2025_01/174251101" TargetMode="External" /><Relationship Id="rId3" Type="http://schemas.openxmlformats.org/officeDocument/2006/relationships/hyperlink" Target="https://podminky.urs.cz/item/CS_URS_2025_01/321321115" TargetMode="External" /><Relationship Id="rId4" Type="http://schemas.openxmlformats.org/officeDocument/2006/relationships/hyperlink" Target="https://podminky.urs.cz/item/CS_URS_2025_01/321351010" TargetMode="External" /><Relationship Id="rId5" Type="http://schemas.openxmlformats.org/officeDocument/2006/relationships/hyperlink" Target="https://podminky.urs.cz/item/CS_URS_2025_01/321352010" TargetMode="External" /><Relationship Id="rId6" Type="http://schemas.openxmlformats.org/officeDocument/2006/relationships/hyperlink" Target="https://podminky.urs.cz/item/CS_URS_2025_01/321366111" TargetMode="External" /><Relationship Id="rId7" Type="http://schemas.openxmlformats.org/officeDocument/2006/relationships/hyperlink" Target="https://podminky.urs.cz/item/CS_URS_2025_01/321366112" TargetMode="External" /><Relationship Id="rId8" Type="http://schemas.openxmlformats.org/officeDocument/2006/relationships/hyperlink" Target="https://podminky.urs.cz/item/CS_URS_2025_01/457542111" TargetMode="External" /><Relationship Id="rId9" Type="http://schemas.openxmlformats.org/officeDocument/2006/relationships/hyperlink" Target="https://podminky.urs.cz/item/CS_URS_2025_01/462451114" TargetMode="External" /><Relationship Id="rId10" Type="http://schemas.openxmlformats.org/officeDocument/2006/relationships/hyperlink" Target="https://podminky.urs.cz/item/CS_URS_2025_01/462512270" TargetMode="External" /><Relationship Id="rId11" Type="http://schemas.openxmlformats.org/officeDocument/2006/relationships/hyperlink" Target="https://podminky.urs.cz/item/CS_URS_2025_01/462519002" TargetMode="External" /><Relationship Id="rId12" Type="http://schemas.openxmlformats.org/officeDocument/2006/relationships/hyperlink" Target="https://podminky.urs.cz/item/CS_URS_2025_01/463212121" TargetMode="External" /><Relationship Id="rId13" Type="http://schemas.openxmlformats.org/officeDocument/2006/relationships/hyperlink" Target="https://podminky.urs.cz/item/CS_URS_2025_01/463212191" TargetMode="External" /><Relationship Id="rId14" Type="http://schemas.openxmlformats.org/officeDocument/2006/relationships/hyperlink" Target="https://podminky.urs.cz/item/CS_URS_2025_01/953961115" TargetMode="External" /><Relationship Id="rId15" Type="http://schemas.openxmlformats.org/officeDocument/2006/relationships/hyperlink" Target="https://podminky.urs.cz/item/CS_URS_2025_01/998332011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42</v>
      </c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4"/>
      <c r="BE37" s="38"/>
    </row>
    <row r="41" s="2" customFormat="1" ht="6.96" customHeight="1">
      <c r="A41" s="38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94-98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Raná, Radčice a Krounka, Otradov, odstranění povodňových škod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2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3" t="str">
        <f>IF(AN8= "","",AN8)</f>
        <v>14.5.2025</v>
      </c>
      <c r="AN47" s="73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5" t="str">
        <f>IF(E11= "","",E11)</f>
        <v>Povodí Labe, státní podnik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4" t="str">
        <f>IF(E17="","",E17)</f>
        <v xml:space="preserve"> </v>
      </c>
      <c r="AN49" s="65"/>
      <c r="AO49" s="65"/>
      <c r="AP49" s="65"/>
      <c r="AQ49" s="40"/>
      <c r="AR49" s="44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5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4" t="str">
        <f>IF(E20="","",E20)</f>
        <v xml:space="preserve"> </v>
      </c>
      <c r="AN50" s="65"/>
      <c r="AO50" s="65"/>
      <c r="AP50" s="65"/>
      <c r="AQ50" s="40"/>
      <c r="AR50" s="44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8"/>
    </row>
    <row r="52" s="2" customFormat="1" ht="29.28" customHeight="1">
      <c r="A52" s="38"/>
      <c r="B52" s="39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4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8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ROUND(AS55+AS58+AS61,2)</f>
        <v>0</v>
      </c>
      <c r="AT54" s="107">
        <f>ROUND(SUM(AV54:AW54),2)</f>
        <v>0</v>
      </c>
      <c r="AU54" s="108">
        <f>ROUND(AU55+AU58+AU61,5)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ROUND(AZ55+AZ58+AZ61,2)</f>
        <v>0</v>
      </c>
      <c r="BA54" s="107">
        <f>ROUND(BA55+BA58+BA61,2)</f>
        <v>0</v>
      </c>
      <c r="BB54" s="107">
        <f>ROUND(BB55+BB58+BB61,2)</f>
        <v>0</v>
      </c>
      <c r="BC54" s="107">
        <f>ROUND(BC55+BC58+BC61,2)</f>
        <v>0</v>
      </c>
      <c r="BD54" s="109">
        <f>ROUND(BD55+BD58+BD61,2)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23.2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77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01 - Raná, Radčice, od...'!J32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'SO 01 - Raná, Radčice, od...'!P88</f>
        <v>0</v>
      </c>
      <c r="AV56" s="131">
        <f>'SO 01 - Raná, Radčice, od...'!J35</f>
        <v>0</v>
      </c>
      <c r="AW56" s="131">
        <f>'SO 01 - Raná, Radčice, od...'!J36</f>
        <v>0</v>
      </c>
      <c r="AX56" s="131">
        <f>'SO 01 - Raná, Radčice, od...'!J37</f>
        <v>0</v>
      </c>
      <c r="AY56" s="131">
        <f>'SO 01 - Raná, Radčice, od...'!J38</f>
        <v>0</v>
      </c>
      <c r="AZ56" s="131">
        <f>'SO 01 - Raná, Radčice, od...'!F35</f>
        <v>0</v>
      </c>
      <c r="BA56" s="131">
        <f>'SO 01 - Raná, Radčice, od...'!F36</f>
        <v>0</v>
      </c>
      <c r="BB56" s="131">
        <f>'SO 01 - Raná, Radčice, od...'!F37</f>
        <v>0</v>
      </c>
      <c r="BC56" s="131">
        <f>'SO 01 - Raná, Radčice, od...'!F38</f>
        <v>0</v>
      </c>
      <c r="BD56" s="133">
        <f>'SO 01 - Raná, Radčice, od...'!F39</f>
        <v>0</v>
      </c>
      <c r="BE56" s="4"/>
      <c r="BT56" s="134" t="s">
        <v>81</v>
      </c>
      <c r="BV56" s="134" t="s">
        <v>74</v>
      </c>
      <c r="BW56" s="134" t="s">
        <v>85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'VRN - Ostatní a vedlejší 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84</v>
      </c>
      <c r="AR57" s="66"/>
      <c r="AS57" s="130">
        <v>0</v>
      </c>
      <c r="AT57" s="131">
        <f>ROUND(SUM(AV57:AW57),2)</f>
        <v>0</v>
      </c>
      <c r="AU57" s="132">
        <f>'VRN - Ostatní a vedlejší ...'!P89</f>
        <v>0</v>
      </c>
      <c r="AV57" s="131">
        <f>'VRN - Ostatní a vedlejší ...'!J35</f>
        <v>0</v>
      </c>
      <c r="AW57" s="131">
        <f>'VRN - Ostatní a vedlejší ...'!J36</f>
        <v>0</v>
      </c>
      <c r="AX57" s="131">
        <f>'VRN - Ostatní a vedlejší ...'!J37</f>
        <v>0</v>
      </c>
      <c r="AY57" s="131">
        <f>'VRN - Ostatní a vedlejší ...'!J38</f>
        <v>0</v>
      </c>
      <c r="AZ57" s="131">
        <f>'VRN - Ostatní a vedlejší ...'!F35</f>
        <v>0</v>
      </c>
      <c r="BA57" s="131">
        <f>'VRN - Ostatní a vedlejší ...'!F36</f>
        <v>0</v>
      </c>
      <c r="BB57" s="131">
        <f>'VRN - Ostatní a vedlejší ...'!F37</f>
        <v>0</v>
      </c>
      <c r="BC57" s="131">
        <f>'VRN - Ostatní a vedlejší ...'!F38</f>
        <v>0</v>
      </c>
      <c r="BD57" s="133">
        <f>'VRN - Ostatní a vedlejší ...'!F39</f>
        <v>0</v>
      </c>
      <c r="BE57" s="4"/>
      <c r="BT57" s="134" t="s">
        <v>81</v>
      </c>
      <c r="BV57" s="134" t="s">
        <v>74</v>
      </c>
      <c r="BW57" s="134" t="s">
        <v>88</v>
      </c>
      <c r="BX57" s="134" t="s">
        <v>80</v>
      </c>
      <c r="CL57" s="134" t="s">
        <v>19</v>
      </c>
    </row>
    <row r="58" s="7" customFormat="1" ht="24.75" customHeight="1">
      <c r="A58" s="7"/>
      <c r="B58" s="112"/>
      <c r="C58" s="113"/>
      <c r="D58" s="114" t="s">
        <v>89</v>
      </c>
      <c r="E58" s="114"/>
      <c r="F58" s="114"/>
      <c r="G58" s="114"/>
      <c r="H58" s="114"/>
      <c r="I58" s="115"/>
      <c r="J58" s="114" t="s">
        <v>90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78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71</v>
      </c>
      <c r="BT58" s="124" t="s">
        <v>79</v>
      </c>
      <c r="BU58" s="124" t="s">
        <v>73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81</v>
      </c>
    </row>
    <row r="59" s="4" customFormat="1" ht="16.5" customHeight="1">
      <c r="A59" s="125" t="s">
        <v>82</v>
      </c>
      <c r="B59" s="64"/>
      <c r="C59" s="126"/>
      <c r="D59" s="126"/>
      <c r="E59" s="127" t="s">
        <v>92</v>
      </c>
      <c r="F59" s="127"/>
      <c r="G59" s="127"/>
      <c r="H59" s="127"/>
      <c r="I59" s="127"/>
      <c r="J59" s="126"/>
      <c r="K59" s="127" t="s">
        <v>93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'SO2 - Odstranění nánosů'!J32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84</v>
      </c>
      <c r="AR59" s="66"/>
      <c r="AS59" s="130">
        <v>0</v>
      </c>
      <c r="AT59" s="131">
        <f>ROUND(SUM(AV59:AW59),2)</f>
        <v>0</v>
      </c>
      <c r="AU59" s="132">
        <f>'SO2 - Odstranění nánosů'!P88</f>
        <v>0</v>
      </c>
      <c r="AV59" s="131">
        <f>'SO2 - Odstranění nánosů'!J35</f>
        <v>0</v>
      </c>
      <c r="AW59" s="131">
        <f>'SO2 - Odstranění nánosů'!J36</f>
        <v>0</v>
      </c>
      <c r="AX59" s="131">
        <f>'SO2 - Odstranění nánosů'!J37</f>
        <v>0</v>
      </c>
      <c r="AY59" s="131">
        <f>'SO2 - Odstranění nánosů'!J38</f>
        <v>0</v>
      </c>
      <c r="AZ59" s="131">
        <f>'SO2 - Odstranění nánosů'!F35</f>
        <v>0</v>
      </c>
      <c r="BA59" s="131">
        <f>'SO2 - Odstranění nánosů'!F36</f>
        <v>0</v>
      </c>
      <c r="BB59" s="131">
        <f>'SO2 - Odstranění nánosů'!F37</f>
        <v>0</v>
      </c>
      <c r="BC59" s="131">
        <f>'SO2 - Odstranění nánosů'!F38</f>
        <v>0</v>
      </c>
      <c r="BD59" s="133">
        <f>'SO2 - Odstranění nánosů'!F39</f>
        <v>0</v>
      </c>
      <c r="BE59" s="4"/>
      <c r="BT59" s="134" t="s">
        <v>81</v>
      </c>
      <c r="BV59" s="134" t="s">
        <v>74</v>
      </c>
      <c r="BW59" s="134" t="s">
        <v>94</v>
      </c>
      <c r="BX59" s="134" t="s">
        <v>91</v>
      </c>
      <c r="CL59" s="134" t="s">
        <v>19</v>
      </c>
    </row>
    <row r="60" s="4" customFormat="1" ht="16.5" customHeight="1">
      <c r="A60" s="125" t="s">
        <v>82</v>
      </c>
      <c r="B60" s="64"/>
      <c r="C60" s="126"/>
      <c r="D60" s="126"/>
      <c r="E60" s="127" t="s">
        <v>95</v>
      </c>
      <c r="F60" s="127"/>
      <c r="G60" s="127"/>
      <c r="H60" s="127"/>
      <c r="I60" s="127"/>
      <c r="J60" s="126"/>
      <c r="K60" s="127" t="s">
        <v>96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'VON - Vedlejší a ostatní 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84</v>
      </c>
      <c r="AR60" s="66"/>
      <c r="AS60" s="130">
        <v>0</v>
      </c>
      <c r="AT60" s="131">
        <f>ROUND(SUM(AV60:AW60),2)</f>
        <v>0</v>
      </c>
      <c r="AU60" s="132">
        <f>'VON - Vedlejší a ostatní ...'!P90</f>
        <v>0</v>
      </c>
      <c r="AV60" s="131">
        <f>'VON - Vedlejší a ostatní ...'!J35</f>
        <v>0</v>
      </c>
      <c r="AW60" s="131">
        <f>'VON - Vedlejší a ostatní ...'!J36</f>
        <v>0</v>
      </c>
      <c r="AX60" s="131">
        <f>'VON - Vedlejší a ostatní ...'!J37</f>
        <v>0</v>
      </c>
      <c r="AY60" s="131">
        <f>'VON - Vedlejší a ostatní ...'!J38</f>
        <v>0</v>
      </c>
      <c r="AZ60" s="131">
        <f>'VON - Vedlejší a ostatní ...'!F35</f>
        <v>0</v>
      </c>
      <c r="BA60" s="131">
        <f>'VON - Vedlejší a ostatní ...'!F36</f>
        <v>0</v>
      </c>
      <c r="BB60" s="131">
        <f>'VON - Vedlejší a ostatní ...'!F37</f>
        <v>0</v>
      </c>
      <c r="BC60" s="131">
        <f>'VON - Vedlejší a ostatní ...'!F38</f>
        <v>0</v>
      </c>
      <c r="BD60" s="133">
        <f>'VON - Vedlejší a ostatní ...'!F39</f>
        <v>0</v>
      </c>
      <c r="BE60" s="4"/>
      <c r="BT60" s="134" t="s">
        <v>81</v>
      </c>
      <c r="BV60" s="134" t="s">
        <v>74</v>
      </c>
      <c r="BW60" s="134" t="s">
        <v>97</v>
      </c>
      <c r="BX60" s="134" t="s">
        <v>91</v>
      </c>
      <c r="CL60" s="134" t="s">
        <v>19</v>
      </c>
    </row>
    <row r="61" s="7" customFormat="1" ht="24.75" customHeight="1">
      <c r="A61" s="7"/>
      <c r="B61" s="112"/>
      <c r="C61" s="113"/>
      <c r="D61" s="114" t="s">
        <v>98</v>
      </c>
      <c r="E61" s="114"/>
      <c r="F61" s="114"/>
      <c r="G61" s="114"/>
      <c r="H61" s="114"/>
      <c r="I61" s="115"/>
      <c r="J61" s="114" t="s">
        <v>99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ROUND(SUM(AG62:AG63),2)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20">
        <f>ROUND(SUM(AS62:AS63),2)</f>
        <v>0</v>
      </c>
      <c r="AT61" s="121">
        <f>ROUND(SUM(AV61:AW61),2)</f>
        <v>0</v>
      </c>
      <c r="AU61" s="122">
        <f>ROUND(SUM(AU62:AU63),5)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ROUND(SUM(AZ62:AZ63),2)</f>
        <v>0</v>
      </c>
      <c r="BA61" s="121">
        <f>ROUND(SUM(BA62:BA63),2)</f>
        <v>0</v>
      </c>
      <c r="BB61" s="121">
        <f>ROUND(SUM(BB62:BB63),2)</f>
        <v>0</v>
      </c>
      <c r="BC61" s="121">
        <f>ROUND(SUM(BC62:BC63),2)</f>
        <v>0</v>
      </c>
      <c r="BD61" s="123">
        <f>ROUND(SUM(BD62:BD63),2)</f>
        <v>0</v>
      </c>
      <c r="BE61" s="7"/>
      <c r="BS61" s="124" t="s">
        <v>71</v>
      </c>
      <c r="BT61" s="124" t="s">
        <v>79</v>
      </c>
      <c r="BU61" s="124" t="s">
        <v>73</v>
      </c>
      <c r="BV61" s="124" t="s">
        <v>74</v>
      </c>
      <c r="BW61" s="124" t="s">
        <v>100</v>
      </c>
      <c r="BX61" s="124" t="s">
        <v>5</v>
      </c>
      <c r="CL61" s="124" t="s">
        <v>19</v>
      </c>
      <c r="CM61" s="124" t="s">
        <v>81</v>
      </c>
    </row>
    <row r="62" s="4" customFormat="1" ht="16.5" customHeight="1">
      <c r="A62" s="125" t="s">
        <v>82</v>
      </c>
      <c r="B62" s="64"/>
      <c r="C62" s="126"/>
      <c r="D62" s="126"/>
      <c r="E62" s="127" t="s">
        <v>101</v>
      </c>
      <c r="F62" s="127"/>
      <c r="G62" s="127"/>
      <c r="H62" s="127"/>
      <c r="I62" s="127"/>
      <c r="J62" s="126"/>
      <c r="K62" s="127" t="s">
        <v>102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'SO1 - Obnova opevnění'!J32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84</v>
      </c>
      <c r="AR62" s="66"/>
      <c r="AS62" s="130">
        <v>0</v>
      </c>
      <c r="AT62" s="131">
        <f>ROUND(SUM(AV62:AW62),2)</f>
        <v>0</v>
      </c>
      <c r="AU62" s="132">
        <f>'SO1 - Obnova opevnění'!P91</f>
        <v>0</v>
      </c>
      <c r="AV62" s="131">
        <f>'SO1 - Obnova opevnění'!J35</f>
        <v>0</v>
      </c>
      <c r="AW62" s="131">
        <f>'SO1 - Obnova opevnění'!J36</f>
        <v>0</v>
      </c>
      <c r="AX62" s="131">
        <f>'SO1 - Obnova opevnění'!J37</f>
        <v>0</v>
      </c>
      <c r="AY62" s="131">
        <f>'SO1 - Obnova opevnění'!J38</f>
        <v>0</v>
      </c>
      <c r="AZ62" s="131">
        <f>'SO1 - Obnova opevnění'!F35</f>
        <v>0</v>
      </c>
      <c r="BA62" s="131">
        <f>'SO1 - Obnova opevnění'!F36</f>
        <v>0</v>
      </c>
      <c r="BB62" s="131">
        <f>'SO1 - Obnova opevnění'!F37</f>
        <v>0</v>
      </c>
      <c r="BC62" s="131">
        <f>'SO1 - Obnova opevnění'!F38</f>
        <v>0</v>
      </c>
      <c r="BD62" s="133">
        <f>'SO1 - Obnova opevnění'!F39</f>
        <v>0</v>
      </c>
      <c r="BE62" s="4"/>
      <c r="BT62" s="134" t="s">
        <v>81</v>
      </c>
      <c r="BV62" s="134" t="s">
        <v>74</v>
      </c>
      <c r="BW62" s="134" t="s">
        <v>103</v>
      </c>
      <c r="BX62" s="134" t="s">
        <v>100</v>
      </c>
      <c r="CL62" s="134" t="s">
        <v>19</v>
      </c>
    </row>
    <row r="63" s="4" customFormat="1" ht="16.5" customHeight="1">
      <c r="A63" s="125" t="s">
        <v>82</v>
      </c>
      <c r="B63" s="64"/>
      <c r="C63" s="126"/>
      <c r="D63" s="126"/>
      <c r="E63" s="127" t="s">
        <v>95</v>
      </c>
      <c r="F63" s="127"/>
      <c r="G63" s="127"/>
      <c r="H63" s="127"/>
      <c r="I63" s="127"/>
      <c r="J63" s="126"/>
      <c r="K63" s="127" t="s">
        <v>96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'VON - Vedlejší a ostatní ..._01'!J32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84</v>
      </c>
      <c r="AR63" s="66"/>
      <c r="AS63" s="135">
        <v>0</v>
      </c>
      <c r="AT63" s="136">
        <f>ROUND(SUM(AV63:AW63),2)</f>
        <v>0</v>
      </c>
      <c r="AU63" s="137">
        <f>'VON - Vedlejší a ostatní ..._01'!P90</f>
        <v>0</v>
      </c>
      <c r="AV63" s="136">
        <f>'VON - Vedlejší a ostatní ..._01'!J35</f>
        <v>0</v>
      </c>
      <c r="AW63" s="136">
        <f>'VON - Vedlejší a ostatní ..._01'!J36</f>
        <v>0</v>
      </c>
      <c r="AX63" s="136">
        <f>'VON - Vedlejší a ostatní ..._01'!J37</f>
        <v>0</v>
      </c>
      <c r="AY63" s="136">
        <f>'VON - Vedlejší a ostatní ..._01'!J38</f>
        <v>0</v>
      </c>
      <c r="AZ63" s="136">
        <f>'VON - Vedlejší a ostatní ..._01'!F35</f>
        <v>0</v>
      </c>
      <c r="BA63" s="136">
        <f>'VON - Vedlejší a ostatní ..._01'!F36</f>
        <v>0</v>
      </c>
      <c r="BB63" s="136">
        <f>'VON - Vedlejší a ostatní ..._01'!F37</f>
        <v>0</v>
      </c>
      <c r="BC63" s="136">
        <f>'VON - Vedlejší a ostatní ..._01'!F38</f>
        <v>0</v>
      </c>
      <c r="BD63" s="138">
        <f>'VON - Vedlejší a ostatní ..._01'!F39</f>
        <v>0</v>
      </c>
      <c r="BE63" s="4"/>
      <c r="BT63" s="134" t="s">
        <v>81</v>
      </c>
      <c r="BV63" s="134" t="s">
        <v>74</v>
      </c>
      <c r="BW63" s="134" t="s">
        <v>104</v>
      </c>
      <c r="BX63" s="134" t="s">
        <v>100</v>
      </c>
      <c r="CL63" s="134" t="s">
        <v>19</v>
      </c>
    </row>
    <row r="64" s="2" customFormat="1" ht="30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  <row r="65" s="2" customFormat="1" ht="6.96" customHeight="1">
      <c r="A65" s="38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</sheetData>
  <sheetProtection sheet="1" formatColumns="0" formatRows="0" objects="1" scenarios="1" spinCount="100000" saltValue="9AGzB1zl/n02JMpJqfKmZLETZyta9DEbTfLVBHFGS976CpzXw/yGwrCLnoMvlDnfGg6p+NTZOy9CVZ71q7/IdQ==" hashValue="3McFgjz85YGhiD/USgzTEEgfAPWKiSIjomHF/oGDkxGQXaH2T8mb2XWh+mNccdHUfHgI4/hCbYw0pFUbLeyZLw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Raná, Radčice, od...'!C2" display="/"/>
    <hyperlink ref="A57" location="'VRN - Ostatní a vedlejší ...'!C2" display="/"/>
    <hyperlink ref="A59" location="'SO2 - Odstranění nánosů'!C2" display="/"/>
    <hyperlink ref="A60" location="'VON - Vedlejší a ostatní ...'!C2" display="/"/>
    <hyperlink ref="A62" location="'SO1 - Obnova opevnění'!C2" display="/"/>
    <hyperlink ref="A63" location="'VON - Vedlejší a ostatní 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34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Raná, Radčice a Krounka, Otradov, odstranění povodňových škod</v>
      </c>
      <c r="F7" s="143"/>
      <c r="G7" s="143"/>
      <c r="H7" s="143"/>
      <c r="L7" s="20"/>
    </row>
    <row r="8" s="1" customFormat="1" ht="12" customHeight="1">
      <c r="B8" s="20"/>
      <c r="D8" s="143" t="s">
        <v>106</v>
      </c>
      <c r="L8" s="20"/>
    </row>
    <row r="9" s="2" customFormat="1" ht="16.5" customHeight="1">
      <c r="A9" s="38"/>
      <c r="B9" s="44"/>
      <c r="C9" s="38"/>
      <c r="D9" s="38"/>
      <c r="E9" s="144" t="s">
        <v>107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108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6" t="s">
        <v>109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4" t="s">
        <v>22</v>
      </c>
      <c r="G14" s="38"/>
      <c r="H14" s="38"/>
      <c r="I14" s="143" t="s">
        <v>23</v>
      </c>
      <c r="J14" s="147" t="str">
        <f>'Rekapitulace stavby'!AN8</f>
        <v>14.5.2025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19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19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4" t="s">
        <v>110</v>
      </c>
      <c r="F23" s="38"/>
      <c r="G23" s="38"/>
      <c r="H23" s="38"/>
      <c r="I23" s="143" t="s">
        <v>29</v>
      </c>
      <c r="J23" s="134" t="s">
        <v>19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35</v>
      </c>
      <c r="E25" s="38"/>
      <c r="F25" s="38"/>
      <c r="G25" s="38"/>
      <c r="H25" s="38"/>
      <c r="I25" s="143" t="s">
        <v>26</v>
      </c>
      <c r="J25" s="134" t="s">
        <v>19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4" t="s">
        <v>110</v>
      </c>
      <c r="F26" s="38"/>
      <c r="G26" s="38"/>
      <c r="H26" s="38"/>
      <c r="I26" s="143" t="s">
        <v>29</v>
      </c>
      <c r="J26" s="134" t="s">
        <v>19</v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36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38</v>
      </c>
      <c r="E32" s="38"/>
      <c r="F32" s="38"/>
      <c r="G32" s="38"/>
      <c r="H32" s="38"/>
      <c r="I32" s="38"/>
      <c r="J32" s="154">
        <f>ROUND(J88,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40</v>
      </c>
      <c r="G34" s="38"/>
      <c r="H34" s="38"/>
      <c r="I34" s="155" t="s">
        <v>39</v>
      </c>
      <c r="J34" s="155" t="s">
        <v>41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42</v>
      </c>
      <c r="E35" s="143" t="s">
        <v>43</v>
      </c>
      <c r="F35" s="157">
        <f>ROUND((SUM(BE88:BE199)),  2)</f>
        <v>0</v>
      </c>
      <c r="G35" s="38"/>
      <c r="H35" s="38"/>
      <c r="I35" s="158">
        <v>0.20999999999999999</v>
      </c>
      <c r="J35" s="157">
        <f>ROUND(((SUM(BE88:BE199))*I35),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44</v>
      </c>
      <c r="F36" s="157">
        <f>ROUND((SUM(BF88:BF199)),  2)</f>
        <v>0</v>
      </c>
      <c r="G36" s="38"/>
      <c r="H36" s="38"/>
      <c r="I36" s="158">
        <v>0.12</v>
      </c>
      <c r="J36" s="157">
        <f>ROUND(((SUM(BF88:BF199))*I36),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3" t="s">
        <v>42</v>
      </c>
      <c r="E37" s="143" t="s">
        <v>45</v>
      </c>
      <c r="F37" s="157">
        <f>ROUND((SUM(BG88:BG199)),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46</v>
      </c>
      <c r="F38" s="157">
        <f>ROUND((SUM(BH88:BH199)),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47</v>
      </c>
      <c r="F39" s="157">
        <f>ROUND((SUM(BI88:BI199)),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0" t="str">
        <f>E7</f>
        <v>Raná, Radčice a Krounka, Otradov, odstranění povodňových škod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70" t="s">
        <v>107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108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30" customHeight="1">
      <c r="A54" s="38"/>
      <c r="B54" s="39"/>
      <c r="C54" s="40"/>
      <c r="D54" s="40"/>
      <c r="E54" s="70" t="str">
        <f>E11</f>
        <v>SO 01 - Raná, Radčice, odstranění nánosů v ř. km 0,880 – 1,320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3" t="str">
        <f>IF(J14="","",J14)</f>
        <v>14.5.2025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Štěpán Vyhnálek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Štěpán Vyhnálek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4" t="s">
        <v>70</v>
      </c>
      <c r="D63" s="40"/>
      <c r="E63" s="40"/>
      <c r="F63" s="40"/>
      <c r="G63" s="40"/>
      <c r="H63" s="40"/>
      <c r="I63" s="40"/>
      <c r="J63" s="103">
        <f>J88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hidden="1" s="9" customFormat="1" ht="24.96" customHeight="1">
      <c r="A64" s="9"/>
      <c r="B64" s="175"/>
      <c r="C64" s="176"/>
      <c r="D64" s="177" t="s">
        <v>115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116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117</v>
      </c>
      <c r="E66" s="183"/>
      <c r="F66" s="183"/>
      <c r="G66" s="183"/>
      <c r="H66" s="183"/>
      <c r="I66" s="183"/>
      <c r="J66" s="184">
        <f>J169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118</v>
      </c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70" t="str">
        <f>E7</f>
        <v>Raná, Radčice a Krounka, Otradov, odstranění povodňových škod</v>
      </c>
      <c r="F76" s="32"/>
      <c r="G76" s="32"/>
      <c r="H76" s="32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106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70" t="s">
        <v>107</v>
      </c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108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30" customHeight="1">
      <c r="A80" s="38"/>
      <c r="B80" s="39"/>
      <c r="C80" s="40"/>
      <c r="D80" s="40"/>
      <c r="E80" s="70" t="str">
        <f>E11</f>
        <v>SO 01 - Raná, Radčice, odstranění nánosů v ř. km 0,880 – 1,320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 xml:space="preserve"> </v>
      </c>
      <c r="G82" s="40"/>
      <c r="H82" s="40"/>
      <c r="I82" s="32" t="s">
        <v>23</v>
      </c>
      <c r="J82" s="73" t="str">
        <f>IF(J14="","",J14)</f>
        <v>14.5.2025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E17</f>
        <v>Povodí Labe, státní podnik</v>
      </c>
      <c r="G84" s="40"/>
      <c r="H84" s="40"/>
      <c r="I84" s="32" t="s">
        <v>33</v>
      </c>
      <c r="J84" s="36" t="str">
        <f>E23</f>
        <v>Štěpán Vyhnálek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IF(E20="","",E20)</f>
        <v>Vyplň údaj</v>
      </c>
      <c r="G85" s="40"/>
      <c r="H85" s="40"/>
      <c r="I85" s="32" t="s">
        <v>35</v>
      </c>
      <c r="J85" s="36" t="str">
        <f>E26</f>
        <v>Štěpán Vyhnálek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6"/>
      <c r="B87" s="187"/>
      <c r="C87" s="188" t="s">
        <v>119</v>
      </c>
      <c r="D87" s="189" t="s">
        <v>57</v>
      </c>
      <c r="E87" s="189" t="s">
        <v>53</v>
      </c>
      <c r="F87" s="189" t="s">
        <v>54</v>
      </c>
      <c r="G87" s="189" t="s">
        <v>120</v>
      </c>
      <c r="H87" s="189" t="s">
        <v>121</v>
      </c>
      <c r="I87" s="189" t="s">
        <v>122</v>
      </c>
      <c r="J87" s="189" t="s">
        <v>113</v>
      </c>
      <c r="K87" s="190" t="s">
        <v>123</v>
      </c>
      <c r="L87" s="191"/>
      <c r="M87" s="93" t="s">
        <v>19</v>
      </c>
      <c r="N87" s="94" t="s">
        <v>42</v>
      </c>
      <c r="O87" s="94" t="s">
        <v>124</v>
      </c>
      <c r="P87" s="94" t="s">
        <v>125</v>
      </c>
      <c r="Q87" s="94" t="s">
        <v>126</v>
      </c>
      <c r="R87" s="94" t="s">
        <v>127</v>
      </c>
      <c r="S87" s="94" t="s">
        <v>128</v>
      </c>
      <c r="T87" s="94" t="s">
        <v>129</v>
      </c>
      <c r="U87" s="95" t="s">
        <v>130</v>
      </c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8"/>
      <c r="B88" s="39"/>
      <c r="C88" s="100" t="s">
        <v>131</v>
      </c>
      <c r="D88" s="40"/>
      <c r="E88" s="40"/>
      <c r="F88" s="40"/>
      <c r="G88" s="40"/>
      <c r="H88" s="40"/>
      <c r="I88" s="40"/>
      <c r="J88" s="192">
        <f>BK88</f>
        <v>0</v>
      </c>
      <c r="K88" s="40"/>
      <c r="L88" s="44"/>
      <c r="M88" s="96"/>
      <c r="N88" s="193"/>
      <c r="O88" s="97"/>
      <c r="P88" s="194">
        <f>P89</f>
        <v>0</v>
      </c>
      <c r="Q88" s="97"/>
      <c r="R88" s="194">
        <f>R89</f>
        <v>0</v>
      </c>
      <c r="S88" s="97"/>
      <c r="T88" s="194">
        <f>T89</f>
        <v>0</v>
      </c>
      <c r="U88" s="9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71</v>
      </c>
      <c r="AU88" s="17" t="s">
        <v>114</v>
      </c>
      <c r="BK88" s="195">
        <f>BK89</f>
        <v>0</v>
      </c>
    </row>
    <row r="89" s="12" customFormat="1" ht="25.92" customHeight="1">
      <c r="A89" s="12"/>
      <c r="B89" s="196"/>
      <c r="C89" s="197"/>
      <c r="D89" s="198" t="s">
        <v>71</v>
      </c>
      <c r="E89" s="199" t="s">
        <v>132</v>
      </c>
      <c r="F89" s="199" t="s">
        <v>133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P90+P169</f>
        <v>0</v>
      </c>
      <c r="Q89" s="204"/>
      <c r="R89" s="205">
        <f>R90+R169</f>
        <v>0</v>
      </c>
      <c r="S89" s="204"/>
      <c r="T89" s="205">
        <f>T90+T169</f>
        <v>0</v>
      </c>
      <c r="U89" s="206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79</v>
      </c>
      <c r="AT89" s="208" t="s">
        <v>71</v>
      </c>
      <c r="AU89" s="208" t="s">
        <v>72</v>
      </c>
      <c r="AY89" s="207" t="s">
        <v>134</v>
      </c>
      <c r="BK89" s="209">
        <f>BK90+BK169</f>
        <v>0</v>
      </c>
    </row>
    <row r="90" s="12" customFormat="1" ht="22.8" customHeight="1">
      <c r="A90" s="12"/>
      <c r="B90" s="196"/>
      <c r="C90" s="197"/>
      <c r="D90" s="198" t="s">
        <v>71</v>
      </c>
      <c r="E90" s="210" t="s">
        <v>79</v>
      </c>
      <c r="F90" s="210" t="s">
        <v>135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SUM(P91:P168)</f>
        <v>0</v>
      </c>
      <c r="Q90" s="204"/>
      <c r="R90" s="205">
        <f>SUM(R91:R168)</f>
        <v>0</v>
      </c>
      <c r="S90" s="204"/>
      <c r="T90" s="205">
        <f>SUM(T91:T168)</f>
        <v>0</v>
      </c>
      <c r="U90" s="20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79</v>
      </c>
      <c r="AT90" s="208" t="s">
        <v>71</v>
      </c>
      <c r="AU90" s="208" t="s">
        <v>79</v>
      </c>
      <c r="AY90" s="207" t="s">
        <v>134</v>
      </c>
      <c r="BK90" s="209">
        <f>SUM(BK91:BK168)</f>
        <v>0</v>
      </c>
    </row>
    <row r="91" s="2" customFormat="1" ht="24.15" customHeight="1">
      <c r="A91" s="38"/>
      <c r="B91" s="39"/>
      <c r="C91" s="212" t="s">
        <v>79</v>
      </c>
      <c r="D91" s="212" t="s">
        <v>136</v>
      </c>
      <c r="E91" s="213" t="s">
        <v>137</v>
      </c>
      <c r="F91" s="214" t="s">
        <v>138</v>
      </c>
      <c r="G91" s="215" t="s">
        <v>139</v>
      </c>
      <c r="H91" s="216">
        <v>0.22400000000000001</v>
      </c>
      <c r="I91" s="217"/>
      <c r="J91" s="218">
        <f>ROUND(I91*H91,2)</f>
        <v>0</v>
      </c>
      <c r="K91" s="214" t="s">
        <v>140</v>
      </c>
      <c r="L91" s="44"/>
      <c r="M91" s="219" t="s">
        <v>19</v>
      </c>
      <c r="N91" s="220" t="s">
        <v>45</v>
      </c>
      <c r="O91" s="85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1">
        <f>S91*H91</f>
        <v>0</v>
      </c>
      <c r="U91" s="222" t="s">
        <v>19</v>
      </c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141</v>
      </c>
      <c r="AT91" s="223" t="s">
        <v>136</v>
      </c>
      <c r="AU91" s="223" t="s">
        <v>81</v>
      </c>
      <c r="AY91" s="17" t="s">
        <v>134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141</v>
      </c>
      <c r="BK91" s="224">
        <f>ROUND(I91*H91,2)</f>
        <v>0</v>
      </c>
      <c r="BL91" s="17" t="s">
        <v>141</v>
      </c>
      <c r="BM91" s="223" t="s">
        <v>142</v>
      </c>
    </row>
    <row r="92" s="2" customFormat="1">
      <c r="A92" s="38"/>
      <c r="B92" s="39"/>
      <c r="C92" s="40"/>
      <c r="D92" s="225" t="s">
        <v>143</v>
      </c>
      <c r="E92" s="40"/>
      <c r="F92" s="226" t="s">
        <v>138</v>
      </c>
      <c r="G92" s="40"/>
      <c r="H92" s="40"/>
      <c r="I92" s="227"/>
      <c r="J92" s="40"/>
      <c r="K92" s="40"/>
      <c r="L92" s="44"/>
      <c r="M92" s="228"/>
      <c r="N92" s="229"/>
      <c r="O92" s="85"/>
      <c r="P92" s="85"/>
      <c r="Q92" s="85"/>
      <c r="R92" s="85"/>
      <c r="S92" s="85"/>
      <c r="T92" s="85"/>
      <c r="U92" s="86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143</v>
      </c>
      <c r="AU92" s="17" t="s">
        <v>81</v>
      </c>
    </row>
    <row r="93" s="2" customFormat="1">
      <c r="A93" s="38"/>
      <c r="B93" s="39"/>
      <c r="C93" s="40"/>
      <c r="D93" s="230" t="s">
        <v>144</v>
      </c>
      <c r="E93" s="40"/>
      <c r="F93" s="231" t="s">
        <v>145</v>
      </c>
      <c r="G93" s="40"/>
      <c r="H93" s="40"/>
      <c r="I93" s="227"/>
      <c r="J93" s="40"/>
      <c r="K93" s="40"/>
      <c r="L93" s="44"/>
      <c r="M93" s="228"/>
      <c r="N93" s="229"/>
      <c r="O93" s="85"/>
      <c r="P93" s="85"/>
      <c r="Q93" s="85"/>
      <c r="R93" s="85"/>
      <c r="S93" s="85"/>
      <c r="T93" s="85"/>
      <c r="U93" s="86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144</v>
      </c>
      <c r="AU93" s="17" t="s">
        <v>81</v>
      </c>
    </row>
    <row r="94" s="13" customFormat="1">
      <c r="A94" s="13"/>
      <c r="B94" s="232"/>
      <c r="C94" s="233"/>
      <c r="D94" s="225" t="s">
        <v>146</v>
      </c>
      <c r="E94" s="234" t="s">
        <v>19</v>
      </c>
      <c r="F94" s="235" t="s">
        <v>147</v>
      </c>
      <c r="G94" s="233"/>
      <c r="H94" s="236">
        <v>0.22400000000000001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0"/>
      <c r="U94" s="241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146</v>
      </c>
      <c r="AU94" s="242" t="s">
        <v>81</v>
      </c>
      <c r="AV94" s="13" t="s">
        <v>81</v>
      </c>
      <c r="AW94" s="13" t="s">
        <v>34</v>
      </c>
      <c r="AX94" s="13" t="s">
        <v>79</v>
      </c>
      <c r="AY94" s="242" t="s">
        <v>134</v>
      </c>
    </row>
    <row r="95" s="14" customFormat="1">
      <c r="A95" s="14"/>
      <c r="B95" s="243"/>
      <c r="C95" s="244"/>
      <c r="D95" s="225" t="s">
        <v>146</v>
      </c>
      <c r="E95" s="245" t="s">
        <v>19</v>
      </c>
      <c r="F95" s="246" t="s">
        <v>148</v>
      </c>
      <c r="G95" s="244"/>
      <c r="H95" s="245" t="s">
        <v>19</v>
      </c>
      <c r="I95" s="247"/>
      <c r="J95" s="244"/>
      <c r="K95" s="244"/>
      <c r="L95" s="248"/>
      <c r="M95" s="249"/>
      <c r="N95" s="250"/>
      <c r="O95" s="250"/>
      <c r="P95" s="250"/>
      <c r="Q95" s="250"/>
      <c r="R95" s="250"/>
      <c r="S95" s="250"/>
      <c r="T95" s="250"/>
      <c r="U95" s="251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146</v>
      </c>
      <c r="AU95" s="252" t="s">
        <v>81</v>
      </c>
      <c r="AV95" s="14" t="s">
        <v>79</v>
      </c>
      <c r="AW95" s="14" t="s">
        <v>34</v>
      </c>
      <c r="AX95" s="14" t="s">
        <v>72</v>
      </c>
      <c r="AY95" s="252" t="s">
        <v>134</v>
      </c>
    </row>
    <row r="96" s="2" customFormat="1" ht="21.75" customHeight="1">
      <c r="A96" s="38"/>
      <c r="B96" s="39"/>
      <c r="C96" s="212" t="s">
        <v>81</v>
      </c>
      <c r="D96" s="212" t="s">
        <v>136</v>
      </c>
      <c r="E96" s="213" t="s">
        <v>149</v>
      </c>
      <c r="F96" s="214" t="s">
        <v>150</v>
      </c>
      <c r="G96" s="215" t="s">
        <v>151</v>
      </c>
      <c r="H96" s="216">
        <v>0.22400000000000001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45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1">
        <f>S96*H96</f>
        <v>0</v>
      </c>
      <c r="U96" s="222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141</v>
      </c>
      <c r="AT96" s="223" t="s">
        <v>136</v>
      </c>
      <c r="AU96" s="223" t="s">
        <v>81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141</v>
      </c>
      <c r="BK96" s="224">
        <f>ROUND(I96*H96,2)</f>
        <v>0</v>
      </c>
      <c r="BL96" s="17" t="s">
        <v>141</v>
      </c>
      <c r="BM96" s="223" t="s">
        <v>152</v>
      </c>
    </row>
    <row r="97" s="2" customFormat="1">
      <c r="A97" s="38"/>
      <c r="B97" s="39"/>
      <c r="C97" s="40"/>
      <c r="D97" s="225" t="s">
        <v>143</v>
      </c>
      <c r="E97" s="40"/>
      <c r="F97" s="226" t="s">
        <v>150</v>
      </c>
      <c r="G97" s="40"/>
      <c r="H97" s="40"/>
      <c r="I97" s="227"/>
      <c r="J97" s="40"/>
      <c r="K97" s="40"/>
      <c r="L97" s="44"/>
      <c r="M97" s="228"/>
      <c r="N97" s="229"/>
      <c r="O97" s="85"/>
      <c r="P97" s="85"/>
      <c r="Q97" s="85"/>
      <c r="R97" s="85"/>
      <c r="S97" s="85"/>
      <c r="T97" s="85"/>
      <c r="U97" s="86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81</v>
      </c>
    </row>
    <row r="98" s="13" customFormat="1">
      <c r="A98" s="13"/>
      <c r="B98" s="232"/>
      <c r="C98" s="233"/>
      <c r="D98" s="225" t="s">
        <v>146</v>
      </c>
      <c r="E98" s="234" t="s">
        <v>19</v>
      </c>
      <c r="F98" s="235" t="s">
        <v>153</v>
      </c>
      <c r="G98" s="233"/>
      <c r="H98" s="236">
        <v>0.22400000000000001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0"/>
      <c r="U98" s="241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146</v>
      </c>
      <c r="AU98" s="242" t="s">
        <v>81</v>
      </c>
      <c r="AV98" s="13" t="s">
        <v>81</v>
      </c>
      <c r="AW98" s="13" t="s">
        <v>34</v>
      </c>
      <c r="AX98" s="13" t="s">
        <v>79</v>
      </c>
      <c r="AY98" s="242" t="s">
        <v>134</v>
      </c>
    </row>
    <row r="99" s="14" customFormat="1">
      <c r="A99" s="14"/>
      <c r="B99" s="243"/>
      <c r="C99" s="244"/>
      <c r="D99" s="225" t="s">
        <v>146</v>
      </c>
      <c r="E99" s="245" t="s">
        <v>19</v>
      </c>
      <c r="F99" s="246" t="s">
        <v>154</v>
      </c>
      <c r="G99" s="244"/>
      <c r="H99" s="245" t="s">
        <v>19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0"/>
      <c r="U99" s="251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146</v>
      </c>
      <c r="AU99" s="252" t="s">
        <v>81</v>
      </c>
      <c r="AV99" s="14" t="s">
        <v>79</v>
      </c>
      <c r="AW99" s="14" t="s">
        <v>34</v>
      </c>
      <c r="AX99" s="14" t="s">
        <v>72</v>
      </c>
      <c r="AY99" s="252" t="s">
        <v>134</v>
      </c>
    </row>
    <row r="100" s="14" customFormat="1">
      <c r="A100" s="14"/>
      <c r="B100" s="243"/>
      <c r="C100" s="244"/>
      <c r="D100" s="225" t="s">
        <v>146</v>
      </c>
      <c r="E100" s="245" t="s">
        <v>19</v>
      </c>
      <c r="F100" s="246" t="s">
        <v>155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0"/>
      <c r="U100" s="251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146</v>
      </c>
      <c r="AU100" s="252" t="s">
        <v>81</v>
      </c>
      <c r="AV100" s="14" t="s">
        <v>79</v>
      </c>
      <c r="AW100" s="14" t="s">
        <v>34</v>
      </c>
      <c r="AX100" s="14" t="s">
        <v>72</v>
      </c>
      <c r="AY100" s="252" t="s">
        <v>134</v>
      </c>
    </row>
    <row r="101" s="2" customFormat="1" ht="16.5" customHeight="1">
      <c r="A101" s="38"/>
      <c r="B101" s="39"/>
      <c r="C101" s="212" t="s">
        <v>156</v>
      </c>
      <c r="D101" s="212" t="s">
        <v>136</v>
      </c>
      <c r="E101" s="213" t="s">
        <v>157</v>
      </c>
      <c r="F101" s="214" t="s">
        <v>158</v>
      </c>
      <c r="G101" s="215" t="s">
        <v>159</v>
      </c>
      <c r="H101" s="216">
        <v>575.25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45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1">
        <f>S101*H101</f>
        <v>0</v>
      </c>
      <c r="U101" s="222" t="s">
        <v>19</v>
      </c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141</v>
      </c>
      <c r="AT101" s="223" t="s">
        <v>136</v>
      </c>
      <c r="AU101" s="223" t="s">
        <v>81</v>
      </c>
      <c r="AY101" s="17" t="s">
        <v>134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141</v>
      </c>
      <c r="BK101" s="224">
        <f>ROUND(I101*H101,2)</f>
        <v>0</v>
      </c>
      <c r="BL101" s="17" t="s">
        <v>141</v>
      </c>
      <c r="BM101" s="223" t="s">
        <v>160</v>
      </c>
    </row>
    <row r="102" s="2" customFormat="1">
      <c r="A102" s="38"/>
      <c r="B102" s="39"/>
      <c r="C102" s="40"/>
      <c r="D102" s="225" t="s">
        <v>143</v>
      </c>
      <c r="E102" s="40"/>
      <c r="F102" s="226" t="s">
        <v>158</v>
      </c>
      <c r="G102" s="40"/>
      <c r="H102" s="40"/>
      <c r="I102" s="227"/>
      <c r="J102" s="40"/>
      <c r="K102" s="40"/>
      <c r="L102" s="44"/>
      <c r="M102" s="228"/>
      <c r="N102" s="229"/>
      <c r="O102" s="85"/>
      <c r="P102" s="85"/>
      <c r="Q102" s="85"/>
      <c r="R102" s="85"/>
      <c r="S102" s="85"/>
      <c r="T102" s="85"/>
      <c r="U102" s="86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81</v>
      </c>
    </row>
    <row r="103" s="14" customFormat="1">
      <c r="A103" s="14"/>
      <c r="B103" s="243"/>
      <c r="C103" s="244"/>
      <c r="D103" s="225" t="s">
        <v>146</v>
      </c>
      <c r="E103" s="245" t="s">
        <v>19</v>
      </c>
      <c r="F103" s="246" t="s">
        <v>161</v>
      </c>
      <c r="G103" s="244"/>
      <c r="H103" s="245" t="s">
        <v>19</v>
      </c>
      <c r="I103" s="247"/>
      <c r="J103" s="244"/>
      <c r="K103" s="244"/>
      <c r="L103" s="248"/>
      <c r="M103" s="249"/>
      <c r="N103" s="250"/>
      <c r="O103" s="250"/>
      <c r="P103" s="250"/>
      <c r="Q103" s="250"/>
      <c r="R103" s="250"/>
      <c r="S103" s="250"/>
      <c r="T103" s="250"/>
      <c r="U103" s="251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146</v>
      </c>
      <c r="AU103" s="252" t="s">
        <v>81</v>
      </c>
      <c r="AV103" s="14" t="s">
        <v>79</v>
      </c>
      <c r="AW103" s="14" t="s">
        <v>34</v>
      </c>
      <c r="AX103" s="14" t="s">
        <v>72</v>
      </c>
      <c r="AY103" s="252" t="s">
        <v>134</v>
      </c>
    </row>
    <row r="104" s="14" customFormat="1">
      <c r="A104" s="14"/>
      <c r="B104" s="243"/>
      <c r="C104" s="244"/>
      <c r="D104" s="225" t="s">
        <v>146</v>
      </c>
      <c r="E104" s="245" t="s">
        <v>19</v>
      </c>
      <c r="F104" s="246" t="s">
        <v>162</v>
      </c>
      <c r="G104" s="244"/>
      <c r="H104" s="245" t="s">
        <v>19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0"/>
      <c r="U104" s="251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146</v>
      </c>
      <c r="AU104" s="252" t="s">
        <v>81</v>
      </c>
      <c r="AV104" s="14" t="s">
        <v>79</v>
      </c>
      <c r="AW104" s="14" t="s">
        <v>34</v>
      </c>
      <c r="AX104" s="14" t="s">
        <v>72</v>
      </c>
      <c r="AY104" s="252" t="s">
        <v>134</v>
      </c>
    </row>
    <row r="105" s="14" customFormat="1">
      <c r="A105" s="14"/>
      <c r="B105" s="243"/>
      <c r="C105" s="244"/>
      <c r="D105" s="225" t="s">
        <v>146</v>
      </c>
      <c r="E105" s="245" t="s">
        <v>19</v>
      </c>
      <c r="F105" s="246" t="s">
        <v>163</v>
      </c>
      <c r="G105" s="244"/>
      <c r="H105" s="245" t="s">
        <v>19</v>
      </c>
      <c r="I105" s="247"/>
      <c r="J105" s="244"/>
      <c r="K105" s="244"/>
      <c r="L105" s="248"/>
      <c r="M105" s="249"/>
      <c r="N105" s="250"/>
      <c r="O105" s="250"/>
      <c r="P105" s="250"/>
      <c r="Q105" s="250"/>
      <c r="R105" s="250"/>
      <c r="S105" s="250"/>
      <c r="T105" s="250"/>
      <c r="U105" s="251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146</v>
      </c>
      <c r="AU105" s="252" t="s">
        <v>81</v>
      </c>
      <c r="AV105" s="14" t="s">
        <v>79</v>
      </c>
      <c r="AW105" s="14" t="s">
        <v>34</v>
      </c>
      <c r="AX105" s="14" t="s">
        <v>72</v>
      </c>
      <c r="AY105" s="252" t="s">
        <v>134</v>
      </c>
    </row>
    <row r="106" s="14" customFormat="1">
      <c r="A106" s="14"/>
      <c r="B106" s="243"/>
      <c r="C106" s="244"/>
      <c r="D106" s="225" t="s">
        <v>146</v>
      </c>
      <c r="E106" s="245" t="s">
        <v>19</v>
      </c>
      <c r="F106" s="246" t="s">
        <v>164</v>
      </c>
      <c r="G106" s="244"/>
      <c r="H106" s="245" t="s">
        <v>19</v>
      </c>
      <c r="I106" s="247"/>
      <c r="J106" s="244"/>
      <c r="K106" s="244"/>
      <c r="L106" s="248"/>
      <c r="M106" s="249"/>
      <c r="N106" s="250"/>
      <c r="O106" s="250"/>
      <c r="P106" s="250"/>
      <c r="Q106" s="250"/>
      <c r="R106" s="250"/>
      <c r="S106" s="250"/>
      <c r="T106" s="250"/>
      <c r="U106" s="251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146</v>
      </c>
      <c r="AU106" s="252" t="s">
        <v>81</v>
      </c>
      <c r="AV106" s="14" t="s">
        <v>79</v>
      </c>
      <c r="AW106" s="14" t="s">
        <v>34</v>
      </c>
      <c r="AX106" s="14" t="s">
        <v>72</v>
      </c>
      <c r="AY106" s="252" t="s">
        <v>134</v>
      </c>
    </row>
    <row r="107" s="14" customFormat="1">
      <c r="A107" s="14"/>
      <c r="B107" s="243"/>
      <c r="C107" s="244"/>
      <c r="D107" s="225" t="s">
        <v>146</v>
      </c>
      <c r="E107" s="245" t="s">
        <v>19</v>
      </c>
      <c r="F107" s="246" t="s">
        <v>165</v>
      </c>
      <c r="G107" s="244"/>
      <c r="H107" s="245" t="s">
        <v>19</v>
      </c>
      <c r="I107" s="247"/>
      <c r="J107" s="244"/>
      <c r="K107" s="244"/>
      <c r="L107" s="248"/>
      <c r="M107" s="249"/>
      <c r="N107" s="250"/>
      <c r="O107" s="250"/>
      <c r="P107" s="250"/>
      <c r="Q107" s="250"/>
      <c r="R107" s="250"/>
      <c r="S107" s="250"/>
      <c r="T107" s="250"/>
      <c r="U107" s="251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146</v>
      </c>
      <c r="AU107" s="252" t="s">
        <v>81</v>
      </c>
      <c r="AV107" s="14" t="s">
        <v>79</v>
      </c>
      <c r="AW107" s="14" t="s">
        <v>34</v>
      </c>
      <c r="AX107" s="14" t="s">
        <v>72</v>
      </c>
      <c r="AY107" s="252" t="s">
        <v>134</v>
      </c>
    </row>
    <row r="108" s="14" customFormat="1">
      <c r="A108" s="14"/>
      <c r="B108" s="243"/>
      <c r="C108" s="244"/>
      <c r="D108" s="225" t="s">
        <v>146</v>
      </c>
      <c r="E108" s="245" t="s">
        <v>19</v>
      </c>
      <c r="F108" s="246" t="s">
        <v>166</v>
      </c>
      <c r="G108" s="244"/>
      <c r="H108" s="245" t="s">
        <v>19</v>
      </c>
      <c r="I108" s="247"/>
      <c r="J108" s="244"/>
      <c r="K108" s="244"/>
      <c r="L108" s="248"/>
      <c r="M108" s="249"/>
      <c r="N108" s="250"/>
      <c r="O108" s="250"/>
      <c r="P108" s="250"/>
      <c r="Q108" s="250"/>
      <c r="R108" s="250"/>
      <c r="S108" s="250"/>
      <c r="T108" s="250"/>
      <c r="U108" s="251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146</v>
      </c>
      <c r="AU108" s="252" t="s">
        <v>81</v>
      </c>
      <c r="AV108" s="14" t="s">
        <v>79</v>
      </c>
      <c r="AW108" s="14" t="s">
        <v>34</v>
      </c>
      <c r="AX108" s="14" t="s">
        <v>72</v>
      </c>
      <c r="AY108" s="252" t="s">
        <v>134</v>
      </c>
    </row>
    <row r="109" s="14" customFormat="1">
      <c r="A109" s="14"/>
      <c r="B109" s="243"/>
      <c r="C109" s="244"/>
      <c r="D109" s="225" t="s">
        <v>146</v>
      </c>
      <c r="E109" s="245" t="s">
        <v>19</v>
      </c>
      <c r="F109" s="246" t="s">
        <v>167</v>
      </c>
      <c r="G109" s="244"/>
      <c r="H109" s="245" t="s">
        <v>19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0"/>
      <c r="U109" s="251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146</v>
      </c>
      <c r="AU109" s="252" t="s">
        <v>81</v>
      </c>
      <c r="AV109" s="14" t="s">
        <v>79</v>
      </c>
      <c r="AW109" s="14" t="s">
        <v>34</v>
      </c>
      <c r="AX109" s="14" t="s">
        <v>72</v>
      </c>
      <c r="AY109" s="252" t="s">
        <v>134</v>
      </c>
    </row>
    <row r="110" s="14" customFormat="1">
      <c r="A110" s="14"/>
      <c r="B110" s="243"/>
      <c r="C110" s="244"/>
      <c r="D110" s="225" t="s">
        <v>146</v>
      </c>
      <c r="E110" s="245" t="s">
        <v>19</v>
      </c>
      <c r="F110" s="246" t="s">
        <v>168</v>
      </c>
      <c r="G110" s="244"/>
      <c r="H110" s="245" t="s">
        <v>19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0"/>
      <c r="U110" s="251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146</v>
      </c>
      <c r="AU110" s="252" t="s">
        <v>81</v>
      </c>
      <c r="AV110" s="14" t="s">
        <v>79</v>
      </c>
      <c r="AW110" s="14" t="s">
        <v>34</v>
      </c>
      <c r="AX110" s="14" t="s">
        <v>72</v>
      </c>
      <c r="AY110" s="252" t="s">
        <v>134</v>
      </c>
    </row>
    <row r="111" s="13" customFormat="1">
      <c r="A111" s="13"/>
      <c r="B111" s="232"/>
      <c r="C111" s="233"/>
      <c r="D111" s="225" t="s">
        <v>146</v>
      </c>
      <c r="E111" s="234" t="s">
        <v>19</v>
      </c>
      <c r="F111" s="235" t="s">
        <v>169</v>
      </c>
      <c r="G111" s="233"/>
      <c r="H111" s="236">
        <v>575.25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0"/>
      <c r="U111" s="241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146</v>
      </c>
      <c r="AU111" s="242" t="s">
        <v>81</v>
      </c>
      <c r="AV111" s="13" t="s">
        <v>81</v>
      </c>
      <c r="AW111" s="13" t="s">
        <v>34</v>
      </c>
      <c r="AX111" s="13" t="s">
        <v>79</v>
      </c>
      <c r="AY111" s="242" t="s">
        <v>134</v>
      </c>
    </row>
    <row r="112" s="14" customFormat="1">
      <c r="A112" s="14"/>
      <c r="B112" s="243"/>
      <c r="C112" s="244"/>
      <c r="D112" s="225" t="s">
        <v>146</v>
      </c>
      <c r="E112" s="245" t="s">
        <v>19</v>
      </c>
      <c r="F112" s="246" t="s">
        <v>170</v>
      </c>
      <c r="G112" s="244"/>
      <c r="H112" s="245" t="s">
        <v>19</v>
      </c>
      <c r="I112" s="247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0"/>
      <c r="U112" s="251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146</v>
      </c>
      <c r="AU112" s="252" t="s">
        <v>81</v>
      </c>
      <c r="AV112" s="14" t="s">
        <v>79</v>
      </c>
      <c r="AW112" s="14" t="s">
        <v>34</v>
      </c>
      <c r="AX112" s="14" t="s">
        <v>72</v>
      </c>
      <c r="AY112" s="252" t="s">
        <v>134</v>
      </c>
    </row>
    <row r="113" s="2" customFormat="1" ht="16.5" customHeight="1">
      <c r="A113" s="38"/>
      <c r="B113" s="39"/>
      <c r="C113" s="212" t="s">
        <v>141</v>
      </c>
      <c r="D113" s="212" t="s">
        <v>136</v>
      </c>
      <c r="E113" s="213" t="s">
        <v>171</v>
      </c>
      <c r="F113" s="214" t="s">
        <v>172</v>
      </c>
      <c r="G113" s="215" t="s">
        <v>159</v>
      </c>
      <c r="H113" s="216">
        <v>7.4000000000000004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45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1">
        <f>S113*H113</f>
        <v>0</v>
      </c>
      <c r="U113" s="222" t="s">
        <v>19</v>
      </c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141</v>
      </c>
      <c r="AT113" s="223" t="s">
        <v>136</v>
      </c>
      <c r="AU113" s="223" t="s">
        <v>81</v>
      </c>
      <c r="AY113" s="17" t="s">
        <v>134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141</v>
      </c>
      <c r="BK113" s="224">
        <f>ROUND(I113*H113,2)</f>
        <v>0</v>
      </c>
      <c r="BL113" s="17" t="s">
        <v>141</v>
      </c>
      <c r="BM113" s="223" t="s">
        <v>173</v>
      </c>
    </row>
    <row r="114" s="2" customFormat="1">
      <c r="A114" s="38"/>
      <c r="B114" s="39"/>
      <c r="C114" s="40"/>
      <c r="D114" s="225" t="s">
        <v>143</v>
      </c>
      <c r="E114" s="40"/>
      <c r="F114" s="226" t="s">
        <v>172</v>
      </c>
      <c r="G114" s="40"/>
      <c r="H114" s="40"/>
      <c r="I114" s="227"/>
      <c r="J114" s="40"/>
      <c r="K114" s="40"/>
      <c r="L114" s="44"/>
      <c r="M114" s="228"/>
      <c r="N114" s="229"/>
      <c r="O114" s="85"/>
      <c r="P114" s="85"/>
      <c r="Q114" s="85"/>
      <c r="R114" s="85"/>
      <c r="S114" s="85"/>
      <c r="T114" s="85"/>
      <c r="U114" s="86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143</v>
      </c>
      <c r="AU114" s="17" t="s">
        <v>81</v>
      </c>
    </row>
    <row r="115" s="13" customFormat="1">
      <c r="A115" s="13"/>
      <c r="B115" s="232"/>
      <c r="C115" s="233"/>
      <c r="D115" s="225" t="s">
        <v>146</v>
      </c>
      <c r="E115" s="234" t="s">
        <v>19</v>
      </c>
      <c r="F115" s="235" t="s">
        <v>174</v>
      </c>
      <c r="G115" s="233"/>
      <c r="H115" s="236">
        <v>7.4000000000000004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0"/>
      <c r="U115" s="241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146</v>
      </c>
      <c r="AU115" s="242" t="s">
        <v>81</v>
      </c>
      <c r="AV115" s="13" t="s">
        <v>81</v>
      </c>
      <c r="AW115" s="13" t="s">
        <v>34</v>
      </c>
      <c r="AX115" s="13" t="s">
        <v>79</v>
      </c>
      <c r="AY115" s="242" t="s">
        <v>134</v>
      </c>
    </row>
    <row r="116" s="14" customFormat="1">
      <c r="A116" s="14"/>
      <c r="B116" s="243"/>
      <c r="C116" s="244"/>
      <c r="D116" s="225" t="s">
        <v>146</v>
      </c>
      <c r="E116" s="245" t="s">
        <v>19</v>
      </c>
      <c r="F116" s="246" t="s">
        <v>175</v>
      </c>
      <c r="G116" s="244"/>
      <c r="H116" s="245" t="s">
        <v>19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0"/>
      <c r="U116" s="251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146</v>
      </c>
      <c r="AU116" s="252" t="s">
        <v>81</v>
      </c>
      <c r="AV116" s="14" t="s">
        <v>79</v>
      </c>
      <c r="AW116" s="14" t="s">
        <v>34</v>
      </c>
      <c r="AX116" s="14" t="s">
        <v>72</v>
      </c>
      <c r="AY116" s="252" t="s">
        <v>134</v>
      </c>
    </row>
    <row r="117" s="14" customFormat="1">
      <c r="A117" s="14"/>
      <c r="B117" s="243"/>
      <c r="C117" s="244"/>
      <c r="D117" s="225" t="s">
        <v>146</v>
      </c>
      <c r="E117" s="245" t="s">
        <v>19</v>
      </c>
      <c r="F117" s="246" t="s">
        <v>176</v>
      </c>
      <c r="G117" s="244"/>
      <c r="H117" s="245" t="s">
        <v>19</v>
      </c>
      <c r="I117" s="247"/>
      <c r="J117" s="244"/>
      <c r="K117" s="244"/>
      <c r="L117" s="248"/>
      <c r="M117" s="249"/>
      <c r="N117" s="250"/>
      <c r="O117" s="250"/>
      <c r="P117" s="250"/>
      <c r="Q117" s="250"/>
      <c r="R117" s="250"/>
      <c r="S117" s="250"/>
      <c r="T117" s="250"/>
      <c r="U117" s="251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146</v>
      </c>
      <c r="AU117" s="252" t="s">
        <v>81</v>
      </c>
      <c r="AV117" s="14" t="s">
        <v>79</v>
      </c>
      <c r="AW117" s="14" t="s">
        <v>34</v>
      </c>
      <c r="AX117" s="14" t="s">
        <v>72</v>
      </c>
      <c r="AY117" s="252" t="s">
        <v>134</v>
      </c>
    </row>
    <row r="118" s="2" customFormat="1" ht="37.8" customHeight="1">
      <c r="A118" s="38"/>
      <c r="B118" s="39"/>
      <c r="C118" s="212" t="s">
        <v>177</v>
      </c>
      <c r="D118" s="212" t="s">
        <v>136</v>
      </c>
      <c r="E118" s="213" t="s">
        <v>178</v>
      </c>
      <c r="F118" s="214" t="s">
        <v>179</v>
      </c>
      <c r="G118" s="215" t="s">
        <v>159</v>
      </c>
      <c r="H118" s="216">
        <v>718.64999999999998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45</v>
      </c>
      <c r="O118" s="85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1">
        <f>S118*H118</f>
        <v>0</v>
      </c>
      <c r="U118" s="222" t="s">
        <v>19</v>
      </c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141</v>
      </c>
      <c r="AT118" s="223" t="s">
        <v>136</v>
      </c>
      <c r="AU118" s="223" t="s">
        <v>81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141</v>
      </c>
      <c r="BK118" s="224">
        <f>ROUND(I118*H118,2)</f>
        <v>0</v>
      </c>
      <c r="BL118" s="17" t="s">
        <v>141</v>
      </c>
      <c r="BM118" s="223" t="s">
        <v>180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179</v>
      </c>
      <c r="G119" s="40"/>
      <c r="H119" s="40"/>
      <c r="I119" s="227"/>
      <c r="J119" s="40"/>
      <c r="K119" s="40"/>
      <c r="L119" s="44"/>
      <c r="M119" s="228"/>
      <c r="N119" s="229"/>
      <c r="O119" s="85"/>
      <c r="P119" s="85"/>
      <c r="Q119" s="85"/>
      <c r="R119" s="85"/>
      <c r="S119" s="85"/>
      <c r="T119" s="85"/>
      <c r="U119" s="86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81</v>
      </c>
    </row>
    <row r="120" s="14" customFormat="1">
      <c r="A120" s="14"/>
      <c r="B120" s="243"/>
      <c r="C120" s="244"/>
      <c r="D120" s="225" t="s">
        <v>146</v>
      </c>
      <c r="E120" s="245" t="s">
        <v>19</v>
      </c>
      <c r="F120" s="246" t="s">
        <v>181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0"/>
      <c r="U120" s="251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146</v>
      </c>
      <c r="AU120" s="252" t="s">
        <v>81</v>
      </c>
      <c r="AV120" s="14" t="s">
        <v>79</v>
      </c>
      <c r="AW120" s="14" t="s">
        <v>34</v>
      </c>
      <c r="AX120" s="14" t="s">
        <v>72</v>
      </c>
      <c r="AY120" s="252" t="s">
        <v>134</v>
      </c>
    </row>
    <row r="121" s="13" customFormat="1">
      <c r="A121" s="13"/>
      <c r="B121" s="232"/>
      <c r="C121" s="233"/>
      <c r="D121" s="225" t="s">
        <v>146</v>
      </c>
      <c r="E121" s="234" t="s">
        <v>19</v>
      </c>
      <c r="F121" s="235" t="s">
        <v>182</v>
      </c>
      <c r="G121" s="233"/>
      <c r="H121" s="236">
        <v>718.64999999999998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0"/>
      <c r="U121" s="241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146</v>
      </c>
      <c r="AU121" s="242" t="s">
        <v>81</v>
      </c>
      <c r="AV121" s="13" t="s">
        <v>81</v>
      </c>
      <c r="AW121" s="13" t="s">
        <v>34</v>
      </c>
      <c r="AX121" s="13" t="s">
        <v>79</v>
      </c>
      <c r="AY121" s="242" t="s">
        <v>134</v>
      </c>
    </row>
    <row r="122" s="14" customFormat="1">
      <c r="A122" s="14"/>
      <c r="B122" s="243"/>
      <c r="C122" s="244"/>
      <c r="D122" s="225" t="s">
        <v>146</v>
      </c>
      <c r="E122" s="245" t="s">
        <v>19</v>
      </c>
      <c r="F122" s="246" t="s">
        <v>176</v>
      </c>
      <c r="G122" s="244"/>
      <c r="H122" s="245" t="s">
        <v>19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0"/>
      <c r="U122" s="251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146</v>
      </c>
      <c r="AU122" s="252" t="s">
        <v>81</v>
      </c>
      <c r="AV122" s="14" t="s">
        <v>79</v>
      </c>
      <c r="AW122" s="14" t="s">
        <v>34</v>
      </c>
      <c r="AX122" s="14" t="s">
        <v>72</v>
      </c>
      <c r="AY122" s="252" t="s">
        <v>134</v>
      </c>
    </row>
    <row r="123" s="2" customFormat="1" ht="44.25" customHeight="1">
      <c r="A123" s="38"/>
      <c r="B123" s="39"/>
      <c r="C123" s="212" t="s">
        <v>183</v>
      </c>
      <c r="D123" s="212" t="s">
        <v>136</v>
      </c>
      <c r="E123" s="213" t="s">
        <v>184</v>
      </c>
      <c r="F123" s="214" t="s">
        <v>185</v>
      </c>
      <c r="G123" s="215" t="s">
        <v>186</v>
      </c>
      <c r="H123" s="216">
        <v>27</v>
      </c>
      <c r="I123" s="217"/>
      <c r="J123" s="218">
        <f>ROUND(I123*H123,2)</f>
        <v>0</v>
      </c>
      <c r="K123" s="214" t="s">
        <v>140</v>
      </c>
      <c r="L123" s="44"/>
      <c r="M123" s="219" t="s">
        <v>19</v>
      </c>
      <c r="N123" s="220" t="s">
        <v>45</v>
      </c>
      <c r="O123" s="85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1">
        <f>S123*H123</f>
        <v>0</v>
      </c>
      <c r="U123" s="222" t="s">
        <v>19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141</v>
      </c>
      <c r="AT123" s="223" t="s">
        <v>136</v>
      </c>
      <c r="AU123" s="223" t="s">
        <v>81</v>
      </c>
      <c r="AY123" s="17" t="s">
        <v>134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141</v>
      </c>
      <c r="BK123" s="224">
        <f>ROUND(I123*H123,2)</f>
        <v>0</v>
      </c>
      <c r="BL123" s="17" t="s">
        <v>141</v>
      </c>
      <c r="BM123" s="223" t="s">
        <v>187</v>
      </c>
    </row>
    <row r="124" s="2" customFormat="1">
      <c r="A124" s="38"/>
      <c r="B124" s="39"/>
      <c r="C124" s="40"/>
      <c r="D124" s="225" t="s">
        <v>143</v>
      </c>
      <c r="E124" s="40"/>
      <c r="F124" s="226" t="s">
        <v>185</v>
      </c>
      <c r="G124" s="40"/>
      <c r="H124" s="40"/>
      <c r="I124" s="227"/>
      <c r="J124" s="40"/>
      <c r="K124" s="40"/>
      <c r="L124" s="44"/>
      <c r="M124" s="228"/>
      <c r="N124" s="229"/>
      <c r="O124" s="85"/>
      <c r="P124" s="85"/>
      <c r="Q124" s="85"/>
      <c r="R124" s="85"/>
      <c r="S124" s="85"/>
      <c r="T124" s="85"/>
      <c r="U124" s="86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143</v>
      </c>
      <c r="AU124" s="17" t="s">
        <v>81</v>
      </c>
    </row>
    <row r="125" s="2" customFormat="1">
      <c r="A125" s="38"/>
      <c r="B125" s="39"/>
      <c r="C125" s="40"/>
      <c r="D125" s="230" t="s">
        <v>144</v>
      </c>
      <c r="E125" s="40"/>
      <c r="F125" s="231" t="s">
        <v>188</v>
      </c>
      <c r="G125" s="40"/>
      <c r="H125" s="40"/>
      <c r="I125" s="227"/>
      <c r="J125" s="40"/>
      <c r="K125" s="40"/>
      <c r="L125" s="44"/>
      <c r="M125" s="228"/>
      <c r="N125" s="229"/>
      <c r="O125" s="85"/>
      <c r="P125" s="85"/>
      <c r="Q125" s="85"/>
      <c r="R125" s="85"/>
      <c r="S125" s="85"/>
      <c r="T125" s="85"/>
      <c r="U125" s="86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144</v>
      </c>
      <c r="AU125" s="17" t="s">
        <v>81</v>
      </c>
    </row>
    <row r="126" s="13" customFormat="1">
      <c r="A126" s="13"/>
      <c r="B126" s="232"/>
      <c r="C126" s="233"/>
      <c r="D126" s="225" t="s">
        <v>146</v>
      </c>
      <c r="E126" s="234" t="s">
        <v>19</v>
      </c>
      <c r="F126" s="235" t="s">
        <v>189</v>
      </c>
      <c r="G126" s="233"/>
      <c r="H126" s="236">
        <v>27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0"/>
      <c r="U126" s="241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146</v>
      </c>
      <c r="AU126" s="242" t="s">
        <v>81</v>
      </c>
      <c r="AV126" s="13" t="s">
        <v>81</v>
      </c>
      <c r="AW126" s="13" t="s">
        <v>34</v>
      </c>
      <c r="AX126" s="13" t="s">
        <v>79</v>
      </c>
      <c r="AY126" s="242" t="s">
        <v>134</v>
      </c>
    </row>
    <row r="127" s="14" customFormat="1">
      <c r="A127" s="14"/>
      <c r="B127" s="243"/>
      <c r="C127" s="244"/>
      <c r="D127" s="225" t="s">
        <v>146</v>
      </c>
      <c r="E127" s="245" t="s">
        <v>19</v>
      </c>
      <c r="F127" s="246" t="s">
        <v>190</v>
      </c>
      <c r="G127" s="244"/>
      <c r="H127" s="245" t="s">
        <v>19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0"/>
      <c r="U127" s="251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146</v>
      </c>
      <c r="AU127" s="252" t="s">
        <v>81</v>
      </c>
      <c r="AV127" s="14" t="s">
        <v>79</v>
      </c>
      <c r="AW127" s="14" t="s">
        <v>34</v>
      </c>
      <c r="AX127" s="14" t="s">
        <v>72</v>
      </c>
      <c r="AY127" s="252" t="s">
        <v>134</v>
      </c>
    </row>
    <row r="128" s="2" customFormat="1" ht="44.25" customHeight="1">
      <c r="A128" s="38"/>
      <c r="B128" s="39"/>
      <c r="C128" s="212" t="s">
        <v>191</v>
      </c>
      <c r="D128" s="212" t="s">
        <v>136</v>
      </c>
      <c r="E128" s="213" t="s">
        <v>192</v>
      </c>
      <c r="F128" s="214" t="s">
        <v>193</v>
      </c>
      <c r="G128" s="215" t="s">
        <v>186</v>
      </c>
      <c r="H128" s="216">
        <v>37</v>
      </c>
      <c r="I128" s="217"/>
      <c r="J128" s="218">
        <f>ROUND(I128*H128,2)</f>
        <v>0</v>
      </c>
      <c r="K128" s="214" t="s">
        <v>140</v>
      </c>
      <c r="L128" s="44"/>
      <c r="M128" s="219" t="s">
        <v>19</v>
      </c>
      <c r="N128" s="220" t="s">
        <v>45</v>
      </c>
      <c r="O128" s="85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1">
        <f>S128*H128</f>
        <v>0</v>
      </c>
      <c r="U128" s="222" t="s">
        <v>19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141</v>
      </c>
      <c r="AT128" s="223" t="s">
        <v>136</v>
      </c>
      <c r="AU128" s="223" t="s">
        <v>81</v>
      </c>
      <c r="AY128" s="17" t="s">
        <v>134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141</v>
      </c>
      <c r="BK128" s="224">
        <f>ROUND(I128*H128,2)</f>
        <v>0</v>
      </c>
      <c r="BL128" s="17" t="s">
        <v>141</v>
      </c>
      <c r="BM128" s="223" t="s">
        <v>194</v>
      </c>
    </row>
    <row r="129" s="2" customFormat="1">
      <c r="A129" s="38"/>
      <c r="B129" s="39"/>
      <c r="C129" s="40"/>
      <c r="D129" s="225" t="s">
        <v>143</v>
      </c>
      <c r="E129" s="40"/>
      <c r="F129" s="226" t="s">
        <v>193</v>
      </c>
      <c r="G129" s="40"/>
      <c r="H129" s="40"/>
      <c r="I129" s="227"/>
      <c r="J129" s="40"/>
      <c r="K129" s="40"/>
      <c r="L129" s="44"/>
      <c r="M129" s="228"/>
      <c r="N129" s="229"/>
      <c r="O129" s="85"/>
      <c r="P129" s="85"/>
      <c r="Q129" s="85"/>
      <c r="R129" s="85"/>
      <c r="S129" s="85"/>
      <c r="T129" s="85"/>
      <c r="U129" s="86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143</v>
      </c>
      <c r="AU129" s="17" t="s">
        <v>81</v>
      </c>
    </row>
    <row r="130" s="2" customFormat="1">
      <c r="A130" s="38"/>
      <c r="B130" s="39"/>
      <c r="C130" s="40"/>
      <c r="D130" s="230" t="s">
        <v>144</v>
      </c>
      <c r="E130" s="40"/>
      <c r="F130" s="231" t="s">
        <v>195</v>
      </c>
      <c r="G130" s="40"/>
      <c r="H130" s="40"/>
      <c r="I130" s="227"/>
      <c r="J130" s="40"/>
      <c r="K130" s="40"/>
      <c r="L130" s="44"/>
      <c r="M130" s="228"/>
      <c r="N130" s="229"/>
      <c r="O130" s="85"/>
      <c r="P130" s="85"/>
      <c r="Q130" s="85"/>
      <c r="R130" s="85"/>
      <c r="S130" s="85"/>
      <c r="T130" s="85"/>
      <c r="U130" s="86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144</v>
      </c>
      <c r="AU130" s="17" t="s">
        <v>81</v>
      </c>
    </row>
    <row r="131" s="13" customFormat="1">
      <c r="A131" s="13"/>
      <c r="B131" s="232"/>
      <c r="C131" s="233"/>
      <c r="D131" s="225" t="s">
        <v>146</v>
      </c>
      <c r="E131" s="234" t="s">
        <v>19</v>
      </c>
      <c r="F131" s="235" t="s">
        <v>196</v>
      </c>
      <c r="G131" s="233"/>
      <c r="H131" s="236">
        <v>37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0"/>
      <c r="U131" s="241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146</v>
      </c>
      <c r="AU131" s="242" t="s">
        <v>81</v>
      </c>
      <c r="AV131" s="13" t="s">
        <v>81</v>
      </c>
      <c r="AW131" s="13" t="s">
        <v>34</v>
      </c>
      <c r="AX131" s="13" t="s">
        <v>79</v>
      </c>
      <c r="AY131" s="242" t="s">
        <v>134</v>
      </c>
    </row>
    <row r="132" s="14" customFormat="1">
      <c r="A132" s="14"/>
      <c r="B132" s="243"/>
      <c r="C132" s="244"/>
      <c r="D132" s="225" t="s">
        <v>146</v>
      </c>
      <c r="E132" s="245" t="s">
        <v>19</v>
      </c>
      <c r="F132" s="246" t="s">
        <v>197</v>
      </c>
      <c r="G132" s="244"/>
      <c r="H132" s="245" t="s">
        <v>19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0"/>
      <c r="U132" s="251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146</v>
      </c>
      <c r="AU132" s="252" t="s">
        <v>81</v>
      </c>
      <c r="AV132" s="14" t="s">
        <v>79</v>
      </c>
      <c r="AW132" s="14" t="s">
        <v>34</v>
      </c>
      <c r="AX132" s="14" t="s">
        <v>72</v>
      </c>
      <c r="AY132" s="252" t="s">
        <v>134</v>
      </c>
    </row>
    <row r="133" s="2" customFormat="1" ht="49.05" customHeight="1">
      <c r="A133" s="38"/>
      <c r="B133" s="39"/>
      <c r="C133" s="212" t="s">
        <v>198</v>
      </c>
      <c r="D133" s="212" t="s">
        <v>136</v>
      </c>
      <c r="E133" s="213" t="s">
        <v>199</v>
      </c>
      <c r="F133" s="214" t="s">
        <v>200</v>
      </c>
      <c r="G133" s="215" t="s">
        <v>159</v>
      </c>
      <c r="H133" s="216">
        <v>136</v>
      </c>
      <c r="I133" s="217"/>
      <c r="J133" s="218">
        <f>ROUND(I133*H133,2)</f>
        <v>0</v>
      </c>
      <c r="K133" s="214" t="s">
        <v>140</v>
      </c>
      <c r="L133" s="44"/>
      <c r="M133" s="219" t="s">
        <v>19</v>
      </c>
      <c r="N133" s="220" t="s">
        <v>45</v>
      </c>
      <c r="O133" s="85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1">
        <f>S133*H133</f>
        <v>0</v>
      </c>
      <c r="U133" s="222" t="s">
        <v>19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141</v>
      </c>
      <c r="AT133" s="223" t="s">
        <v>136</v>
      </c>
      <c r="AU133" s="223" t="s">
        <v>81</v>
      </c>
      <c r="AY133" s="17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141</v>
      </c>
      <c r="BK133" s="224">
        <f>ROUND(I133*H133,2)</f>
        <v>0</v>
      </c>
      <c r="BL133" s="17" t="s">
        <v>141</v>
      </c>
      <c r="BM133" s="223" t="s">
        <v>201</v>
      </c>
    </row>
    <row r="134" s="2" customFormat="1">
      <c r="A134" s="38"/>
      <c r="B134" s="39"/>
      <c r="C134" s="40"/>
      <c r="D134" s="225" t="s">
        <v>143</v>
      </c>
      <c r="E134" s="40"/>
      <c r="F134" s="226" t="s">
        <v>200</v>
      </c>
      <c r="G134" s="40"/>
      <c r="H134" s="40"/>
      <c r="I134" s="227"/>
      <c r="J134" s="40"/>
      <c r="K134" s="40"/>
      <c r="L134" s="44"/>
      <c r="M134" s="228"/>
      <c r="N134" s="229"/>
      <c r="O134" s="85"/>
      <c r="P134" s="85"/>
      <c r="Q134" s="85"/>
      <c r="R134" s="85"/>
      <c r="S134" s="85"/>
      <c r="T134" s="85"/>
      <c r="U134" s="86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143</v>
      </c>
      <c r="AU134" s="17" t="s">
        <v>81</v>
      </c>
    </row>
    <row r="135" s="2" customFormat="1">
      <c r="A135" s="38"/>
      <c r="B135" s="39"/>
      <c r="C135" s="40"/>
      <c r="D135" s="230" t="s">
        <v>144</v>
      </c>
      <c r="E135" s="40"/>
      <c r="F135" s="231" t="s">
        <v>202</v>
      </c>
      <c r="G135" s="40"/>
      <c r="H135" s="40"/>
      <c r="I135" s="227"/>
      <c r="J135" s="40"/>
      <c r="K135" s="40"/>
      <c r="L135" s="44"/>
      <c r="M135" s="228"/>
      <c r="N135" s="229"/>
      <c r="O135" s="85"/>
      <c r="P135" s="85"/>
      <c r="Q135" s="85"/>
      <c r="R135" s="85"/>
      <c r="S135" s="85"/>
      <c r="T135" s="85"/>
      <c r="U135" s="86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144</v>
      </c>
      <c r="AU135" s="17" t="s">
        <v>81</v>
      </c>
    </row>
    <row r="136" s="13" customFormat="1">
      <c r="A136" s="13"/>
      <c r="B136" s="232"/>
      <c r="C136" s="233"/>
      <c r="D136" s="225" t="s">
        <v>146</v>
      </c>
      <c r="E136" s="234" t="s">
        <v>19</v>
      </c>
      <c r="F136" s="235" t="s">
        <v>203</v>
      </c>
      <c r="G136" s="233"/>
      <c r="H136" s="236">
        <v>136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0"/>
      <c r="U136" s="241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146</v>
      </c>
      <c r="AU136" s="242" t="s">
        <v>81</v>
      </c>
      <c r="AV136" s="13" t="s">
        <v>81</v>
      </c>
      <c r="AW136" s="13" t="s">
        <v>34</v>
      </c>
      <c r="AX136" s="13" t="s">
        <v>79</v>
      </c>
      <c r="AY136" s="242" t="s">
        <v>134</v>
      </c>
    </row>
    <row r="137" s="14" customFormat="1">
      <c r="A137" s="14"/>
      <c r="B137" s="243"/>
      <c r="C137" s="244"/>
      <c r="D137" s="225" t="s">
        <v>146</v>
      </c>
      <c r="E137" s="245" t="s">
        <v>19</v>
      </c>
      <c r="F137" s="246" t="s">
        <v>204</v>
      </c>
      <c r="G137" s="244"/>
      <c r="H137" s="245" t="s">
        <v>19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0"/>
      <c r="U137" s="251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146</v>
      </c>
      <c r="AU137" s="252" t="s">
        <v>81</v>
      </c>
      <c r="AV137" s="14" t="s">
        <v>79</v>
      </c>
      <c r="AW137" s="14" t="s">
        <v>34</v>
      </c>
      <c r="AX137" s="14" t="s">
        <v>72</v>
      </c>
      <c r="AY137" s="252" t="s">
        <v>134</v>
      </c>
    </row>
    <row r="138" s="2" customFormat="1" ht="37.8" customHeight="1">
      <c r="A138" s="38"/>
      <c r="B138" s="39"/>
      <c r="C138" s="212" t="s">
        <v>205</v>
      </c>
      <c r="D138" s="212" t="s">
        <v>136</v>
      </c>
      <c r="E138" s="213" t="s">
        <v>206</v>
      </c>
      <c r="F138" s="214" t="s">
        <v>207</v>
      </c>
      <c r="G138" s="215" t="s">
        <v>159</v>
      </c>
      <c r="H138" s="216">
        <v>136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45</v>
      </c>
      <c r="O138" s="85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1">
        <f>S138*H138</f>
        <v>0</v>
      </c>
      <c r="U138" s="222" t="s">
        <v>19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141</v>
      </c>
      <c r="AT138" s="223" t="s">
        <v>136</v>
      </c>
      <c r="AU138" s="223" t="s">
        <v>81</v>
      </c>
      <c r="AY138" s="17" t="s">
        <v>134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141</v>
      </c>
      <c r="BK138" s="224">
        <f>ROUND(I138*H138,2)</f>
        <v>0</v>
      </c>
      <c r="BL138" s="17" t="s">
        <v>141</v>
      </c>
      <c r="BM138" s="223" t="s">
        <v>208</v>
      </c>
    </row>
    <row r="139" s="2" customFormat="1">
      <c r="A139" s="38"/>
      <c r="B139" s="39"/>
      <c r="C139" s="40"/>
      <c r="D139" s="225" t="s">
        <v>143</v>
      </c>
      <c r="E139" s="40"/>
      <c r="F139" s="226" t="s">
        <v>207</v>
      </c>
      <c r="G139" s="40"/>
      <c r="H139" s="40"/>
      <c r="I139" s="227"/>
      <c r="J139" s="40"/>
      <c r="K139" s="40"/>
      <c r="L139" s="44"/>
      <c r="M139" s="228"/>
      <c r="N139" s="229"/>
      <c r="O139" s="85"/>
      <c r="P139" s="85"/>
      <c r="Q139" s="85"/>
      <c r="R139" s="85"/>
      <c r="S139" s="85"/>
      <c r="T139" s="85"/>
      <c r="U139" s="86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81</v>
      </c>
    </row>
    <row r="140" s="13" customFormat="1">
      <c r="A140" s="13"/>
      <c r="B140" s="232"/>
      <c r="C140" s="233"/>
      <c r="D140" s="225" t="s">
        <v>146</v>
      </c>
      <c r="E140" s="234" t="s">
        <v>19</v>
      </c>
      <c r="F140" s="235" t="s">
        <v>203</v>
      </c>
      <c r="G140" s="233"/>
      <c r="H140" s="236">
        <v>136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0"/>
      <c r="U140" s="241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146</v>
      </c>
      <c r="AU140" s="242" t="s">
        <v>81</v>
      </c>
      <c r="AV140" s="13" t="s">
        <v>81</v>
      </c>
      <c r="AW140" s="13" t="s">
        <v>34</v>
      </c>
      <c r="AX140" s="13" t="s">
        <v>79</v>
      </c>
      <c r="AY140" s="242" t="s">
        <v>134</v>
      </c>
    </row>
    <row r="141" s="14" customFormat="1">
      <c r="A141" s="14"/>
      <c r="B141" s="243"/>
      <c r="C141" s="244"/>
      <c r="D141" s="225" t="s">
        <v>146</v>
      </c>
      <c r="E141" s="245" t="s">
        <v>19</v>
      </c>
      <c r="F141" s="246" t="s">
        <v>209</v>
      </c>
      <c r="G141" s="244"/>
      <c r="H141" s="245" t="s">
        <v>19</v>
      </c>
      <c r="I141" s="247"/>
      <c r="J141" s="244"/>
      <c r="K141" s="244"/>
      <c r="L141" s="248"/>
      <c r="M141" s="249"/>
      <c r="N141" s="250"/>
      <c r="O141" s="250"/>
      <c r="P141" s="250"/>
      <c r="Q141" s="250"/>
      <c r="R141" s="250"/>
      <c r="S141" s="250"/>
      <c r="T141" s="250"/>
      <c r="U141" s="251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146</v>
      </c>
      <c r="AU141" s="252" t="s">
        <v>81</v>
      </c>
      <c r="AV141" s="14" t="s">
        <v>79</v>
      </c>
      <c r="AW141" s="14" t="s">
        <v>34</v>
      </c>
      <c r="AX141" s="14" t="s">
        <v>72</v>
      </c>
      <c r="AY141" s="252" t="s">
        <v>134</v>
      </c>
    </row>
    <row r="142" s="14" customFormat="1">
      <c r="A142" s="14"/>
      <c r="B142" s="243"/>
      <c r="C142" s="244"/>
      <c r="D142" s="225" t="s">
        <v>146</v>
      </c>
      <c r="E142" s="245" t="s">
        <v>19</v>
      </c>
      <c r="F142" s="246" t="s">
        <v>210</v>
      </c>
      <c r="G142" s="244"/>
      <c r="H142" s="245" t="s">
        <v>19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0"/>
      <c r="U142" s="251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146</v>
      </c>
      <c r="AU142" s="252" t="s">
        <v>81</v>
      </c>
      <c r="AV142" s="14" t="s">
        <v>79</v>
      </c>
      <c r="AW142" s="14" t="s">
        <v>34</v>
      </c>
      <c r="AX142" s="14" t="s">
        <v>72</v>
      </c>
      <c r="AY142" s="252" t="s">
        <v>134</v>
      </c>
    </row>
    <row r="143" s="14" customFormat="1">
      <c r="A143" s="14"/>
      <c r="B143" s="243"/>
      <c r="C143" s="244"/>
      <c r="D143" s="225" t="s">
        <v>146</v>
      </c>
      <c r="E143" s="245" t="s">
        <v>19</v>
      </c>
      <c r="F143" s="246" t="s">
        <v>211</v>
      </c>
      <c r="G143" s="244"/>
      <c r="H143" s="245" t="s">
        <v>19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0"/>
      <c r="U143" s="251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146</v>
      </c>
      <c r="AU143" s="252" t="s">
        <v>81</v>
      </c>
      <c r="AV143" s="14" t="s">
        <v>79</v>
      </c>
      <c r="AW143" s="14" t="s">
        <v>34</v>
      </c>
      <c r="AX143" s="14" t="s">
        <v>72</v>
      </c>
      <c r="AY143" s="252" t="s">
        <v>134</v>
      </c>
    </row>
    <row r="144" s="2" customFormat="1" ht="33" customHeight="1">
      <c r="A144" s="38"/>
      <c r="B144" s="39"/>
      <c r="C144" s="212" t="s">
        <v>212</v>
      </c>
      <c r="D144" s="212" t="s">
        <v>136</v>
      </c>
      <c r="E144" s="213" t="s">
        <v>213</v>
      </c>
      <c r="F144" s="214" t="s">
        <v>214</v>
      </c>
      <c r="G144" s="215" t="s">
        <v>215</v>
      </c>
      <c r="H144" s="216">
        <v>1</v>
      </c>
      <c r="I144" s="217"/>
      <c r="J144" s="218">
        <f>ROUND(I144*H144,2)</f>
        <v>0</v>
      </c>
      <c r="K144" s="214" t="s">
        <v>140</v>
      </c>
      <c r="L144" s="44"/>
      <c r="M144" s="219" t="s">
        <v>19</v>
      </c>
      <c r="N144" s="220" t="s">
        <v>45</v>
      </c>
      <c r="O144" s="85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1">
        <f>S144*H144</f>
        <v>0</v>
      </c>
      <c r="U144" s="222" t="s">
        <v>19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141</v>
      </c>
      <c r="AT144" s="223" t="s">
        <v>136</v>
      </c>
      <c r="AU144" s="223" t="s">
        <v>81</v>
      </c>
      <c r="AY144" s="17" t="s">
        <v>134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141</v>
      </c>
      <c r="BK144" s="224">
        <f>ROUND(I144*H144,2)</f>
        <v>0</v>
      </c>
      <c r="BL144" s="17" t="s">
        <v>141</v>
      </c>
      <c r="BM144" s="223" t="s">
        <v>216</v>
      </c>
    </row>
    <row r="145" s="2" customFormat="1">
      <c r="A145" s="38"/>
      <c r="B145" s="39"/>
      <c r="C145" s="40"/>
      <c r="D145" s="225" t="s">
        <v>143</v>
      </c>
      <c r="E145" s="40"/>
      <c r="F145" s="226" t="s">
        <v>214</v>
      </c>
      <c r="G145" s="40"/>
      <c r="H145" s="40"/>
      <c r="I145" s="227"/>
      <c r="J145" s="40"/>
      <c r="K145" s="40"/>
      <c r="L145" s="44"/>
      <c r="M145" s="228"/>
      <c r="N145" s="229"/>
      <c r="O145" s="85"/>
      <c r="P145" s="85"/>
      <c r="Q145" s="85"/>
      <c r="R145" s="85"/>
      <c r="S145" s="85"/>
      <c r="T145" s="85"/>
      <c r="U145" s="86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143</v>
      </c>
      <c r="AU145" s="17" t="s">
        <v>81</v>
      </c>
    </row>
    <row r="146" s="2" customFormat="1">
      <c r="A146" s="38"/>
      <c r="B146" s="39"/>
      <c r="C146" s="40"/>
      <c r="D146" s="230" t="s">
        <v>144</v>
      </c>
      <c r="E146" s="40"/>
      <c r="F146" s="231" t="s">
        <v>217</v>
      </c>
      <c r="G146" s="40"/>
      <c r="H146" s="40"/>
      <c r="I146" s="227"/>
      <c r="J146" s="40"/>
      <c r="K146" s="40"/>
      <c r="L146" s="44"/>
      <c r="M146" s="228"/>
      <c r="N146" s="229"/>
      <c r="O146" s="85"/>
      <c r="P146" s="85"/>
      <c r="Q146" s="85"/>
      <c r="R146" s="85"/>
      <c r="S146" s="85"/>
      <c r="T146" s="85"/>
      <c r="U146" s="86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144</v>
      </c>
      <c r="AU146" s="17" t="s">
        <v>81</v>
      </c>
    </row>
    <row r="147" s="13" customFormat="1">
      <c r="A147" s="13"/>
      <c r="B147" s="232"/>
      <c r="C147" s="233"/>
      <c r="D147" s="225" t="s">
        <v>146</v>
      </c>
      <c r="E147" s="234" t="s">
        <v>19</v>
      </c>
      <c r="F147" s="235" t="s">
        <v>79</v>
      </c>
      <c r="G147" s="233"/>
      <c r="H147" s="236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0"/>
      <c r="U147" s="241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146</v>
      </c>
      <c r="AU147" s="242" t="s">
        <v>81</v>
      </c>
      <c r="AV147" s="13" t="s">
        <v>81</v>
      </c>
      <c r="AW147" s="13" t="s">
        <v>34</v>
      </c>
      <c r="AX147" s="13" t="s">
        <v>79</v>
      </c>
      <c r="AY147" s="242" t="s">
        <v>134</v>
      </c>
    </row>
    <row r="148" s="14" customFormat="1">
      <c r="A148" s="14"/>
      <c r="B148" s="243"/>
      <c r="C148" s="244"/>
      <c r="D148" s="225" t="s">
        <v>146</v>
      </c>
      <c r="E148" s="245" t="s">
        <v>19</v>
      </c>
      <c r="F148" s="246" t="s">
        <v>218</v>
      </c>
      <c r="G148" s="244"/>
      <c r="H148" s="245" t="s">
        <v>19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0"/>
      <c r="U148" s="251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146</v>
      </c>
      <c r="AU148" s="252" t="s">
        <v>81</v>
      </c>
      <c r="AV148" s="14" t="s">
        <v>79</v>
      </c>
      <c r="AW148" s="14" t="s">
        <v>34</v>
      </c>
      <c r="AX148" s="14" t="s">
        <v>72</v>
      </c>
      <c r="AY148" s="252" t="s">
        <v>134</v>
      </c>
    </row>
    <row r="149" s="2" customFormat="1" ht="24.15" customHeight="1">
      <c r="A149" s="38"/>
      <c r="B149" s="39"/>
      <c r="C149" s="212" t="s">
        <v>219</v>
      </c>
      <c r="D149" s="212" t="s">
        <v>136</v>
      </c>
      <c r="E149" s="213" t="s">
        <v>220</v>
      </c>
      <c r="F149" s="214" t="s">
        <v>221</v>
      </c>
      <c r="G149" s="215" t="s">
        <v>215</v>
      </c>
      <c r="H149" s="216">
        <v>1</v>
      </c>
      <c r="I149" s="217"/>
      <c r="J149" s="218">
        <f>ROUND(I149*H149,2)</f>
        <v>0</v>
      </c>
      <c r="K149" s="214" t="s">
        <v>140</v>
      </c>
      <c r="L149" s="44"/>
      <c r="M149" s="219" t="s">
        <v>19</v>
      </c>
      <c r="N149" s="220" t="s">
        <v>45</v>
      </c>
      <c r="O149" s="85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1">
        <f>S149*H149</f>
        <v>0</v>
      </c>
      <c r="U149" s="222" t="s">
        <v>19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141</v>
      </c>
      <c r="AT149" s="223" t="s">
        <v>136</v>
      </c>
      <c r="AU149" s="223" t="s">
        <v>81</v>
      </c>
      <c r="AY149" s="17" t="s">
        <v>134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141</v>
      </c>
      <c r="BK149" s="224">
        <f>ROUND(I149*H149,2)</f>
        <v>0</v>
      </c>
      <c r="BL149" s="17" t="s">
        <v>141</v>
      </c>
      <c r="BM149" s="223" t="s">
        <v>222</v>
      </c>
    </row>
    <row r="150" s="2" customFormat="1">
      <c r="A150" s="38"/>
      <c r="B150" s="39"/>
      <c r="C150" s="40"/>
      <c r="D150" s="225" t="s">
        <v>143</v>
      </c>
      <c r="E150" s="40"/>
      <c r="F150" s="226" t="s">
        <v>221</v>
      </c>
      <c r="G150" s="40"/>
      <c r="H150" s="40"/>
      <c r="I150" s="227"/>
      <c r="J150" s="40"/>
      <c r="K150" s="40"/>
      <c r="L150" s="44"/>
      <c r="M150" s="228"/>
      <c r="N150" s="229"/>
      <c r="O150" s="85"/>
      <c r="P150" s="85"/>
      <c r="Q150" s="85"/>
      <c r="R150" s="85"/>
      <c r="S150" s="85"/>
      <c r="T150" s="85"/>
      <c r="U150" s="86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81</v>
      </c>
    </row>
    <row r="151" s="2" customFormat="1">
      <c r="A151" s="38"/>
      <c r="B151" s="39"/>
      <c r="C151" s="40"/>
      <c r="D151" s="230" t="s">
        <v>144</v>
      </c>
      <c r="E151" s="40"/>
      <c r="F151" s="231" t="s">
        <v>223</v>
      </c>
      <c r="G151" s="40"/>
      <c r="H151" s="40"/>
      <c r="I151" s="227"/>
      <c r="J151" s="40"/>
      <c r="K151" s="40"/>
      <c r="L151" s="44"/>
      <c r="M151" s="228"/>
      <c r="N151" s="229"/>
      <c r="O151" s="85"/>
      <c r="P151" s="85"/>
      <c r="Q151" s="85"/>
      <c r="R151" s="85"/>
      <c r="S151" s="85"/>
      <c r="T151" s="85"/>
      <c r="U151" s="86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144</v>
      </c>
      <c r="AU151" s="17" t="s">
        <v>81</v>
      </c>
    </row>
    <row r="152" s="13" customFormat="1">
      <c r="A152" s="13"/>
      <c r="B152" s="232"/>
      <c r="C152" s="233"/>
      <c r="D152" s="225" t="s">
        <v>146</v>
      </c>
      <c r="E152" s="234" t="s">
        <v>19</v>
      </c>
      <c r="F152" s="235" t="s">
        <v>79</v>
      </c>
      <c r="G152" s="233"/>
      <c r="H152" s="236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0"/>
      <c r="U152" s="241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146</v>
      </c>
      <c r="AU152" s="242" t="s">
        <v>81</v>
      </c>
      <c r="AV152" s="13" t="s">
        <v>81</v>
      </c>
      <c r="AW152" s="13" t="s">
        <v>34</v>
      </c>
      <c r="AX152" s="13" t="s">
        <v>79</v>
      </c>
      <c r="AY152" s="242" t="s">
        <v>134</v>
      </c>
    </row>
    <row r="153" s="14" customFormat="1">
      <c r="A153" s="14"/>
      <c r="B153" s="243"/>
      <c r="C153" s="244"/>
      <c r="D153" s="225" t="s">
        <v>146</v>
      </c>
      <c r="E153" s="245" t="s">
        <v>19</v>
      </c>
      <c r="F153" s="246" t="s">
        <v>224</v>
      </c>
      <c r="G153" s="244"/>
      <c r="H153" s="245" t="s">
        <v>19</v>
      </c>
      <c r="I153" s="247"/>
      <c r="J153" s="244"/>
      <c r="K153" s="244"/>
      <c r="L153" s="248"/>
      <c r="M153" s="249"/>
      <c r="N153" s="250"/>
      <c r="O153" s="250"/>
      <c r="P153" s="250"/>
      <c r="Q153" s="250"/>
      <c r="R153" s="250"/>
      <c r="S153" s="250"/>
      <c r="T153" s="250"/>
      <c r="U153" s="251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146</v>
      </c>
      <c r="AU153" s="252" t="s">
        <v>81</v>
      </c>
      <c r="AV153" s="14" t="s">
        <v>79</v>
      </c>
      <c r="AW153" s="14" t="s">
        <v>34</v>
      </c>
      <c r="AX153" s="14" t="s">
        <v>72</v>
      </c>
      <c r="AY153" s="252" t="s">
        <v>134</v>
      </c>
    </row>
    <row r="154" s="2" customFormat="1" ht="24.15" customHeight="1">
      <c r="A154" s="38"/>
      <c r="B154" s="39"/>
      <c r="C154" s="212" t="s">
        <v>8</v>
      </c>
      <c r="D154" s="212" t="s">
        <v>136</v>
      </c>
      <c r="E154" s="213" t="s">
        <v>225</v>
      </c>
      <c r="F154" s="214" t="s">
        <v>226</v>
      </c>
      <c r="G154" s="215" t="s">
        <v>215</v>
      </c>
      <c r="H154" s="216">
        <v>1</v>
      </c>
      <c r="I154" s="217"/>
      <c r="J154" s="218">
        <f>ROUND(I154*H154,2)</f>
        <v>0</v>
      </c>
      <c r="K154" s="214" t="s">
        <v>140</v>
      </c>
      <c r="L154" s="44"/>
      <c r="M154" s="219" t="s">
        <v>19</v>
      </c>
      <c r="N154" s="220" t="s">
        <v>45</v>
      </c>
      <c r="O154" s="85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1">
        <f>S154*H154</f>
        <v>0</v>
      </c>
      <c r="U154" s="222" t="s">
        <v>19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141</v>
      </c>
      <c r="AT154" s="223" t="s">
        <v>136</v>
      </c>
      <c r="AU154" s="223" t="s">
        <v>81</v>
      </c>
      <c r="AY154" s="17" t="s">
        <v>134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141</v>
      </c>
      <c r="BK154" s="224">
        <f>ROUND(I154*H154,2)</f>
        <v>0</v>
      </c>
      <c r="BL154" s="17" t="s">
        <v>141</v>
      </c>
      <c r="BM154" s="223" t="s">
        <v>227</v>
      </c>
    </row>
    <row r="155" s="2" customFormat="1">
      <c r="A155" s="38"/>
      <c r="B155" s="39"/>
      <c r="C155" s="40"/>
      <c r="D155" s="225" t="s">
        <v>143</v>
      </c>
      <c r="E155" s="40"/>
      <c r="F155" s="226" t="s">
        <v>226</v>
      </c>
      <c r="G155" s="40"/>
      <c r="H155" s="40"/>
      <c r="I155" s="227"/>
      <c r="J155" s="40"/>
      <c r="K155" s="40"/>
      <c r="L155" s="44"/>
      <c r="M155" s="228"/>
      <c r="N155" s="229"/>
      <c r="O155" s="85"/>
      <c r="P155" s="85"/>
      <c r="Q155" s="85"/>
      <c r="R155" s="85"/>
      <c r="S155" s="85"/>
      <c r="T155" s="85"/>
      <c r="U155" s="86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143</v>
      </c>
      <c r="AU155" s="17" t="s">
        <v>81</v>
      </c>
    </row>
    <row r="156" s="2" customFormat="1">
      <c r="A156" s="38"/>
      <c r="B156" s="39"/>
      <c r="C156" s="40"/>
      <c r="D156" s="230" t="s">
        <v>144</v>
      </c>
      <c r="E156" s="40"/>
      <c r="F156" s="231" t="s">
        <v>228</v>
      </c>
      <c r="G156" s="40"/>
      <c r="H156" s="40"/>
      <c r="I156" s="227"/>
      <c r="J156" s="40"/>
      <c r="K156" s="40"/>
      <c r="L156" s="44"/>
      <c r="M156" s="228"/>
      <c r="N156" s="229"/>
      <c r="O156" s="85"/>
      <c r="P156" s="85"/>
      <c r="Q156" s="85"/>
      <c r="R156" s="85"/>
      <c r="S156" s="85"/>
      <c r="T156" s="85"/>
      <c r="U156" s="86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81</v>
      </c>
    </row>
    <row r="157" s="13" customFormat="1">
      <c r="A157" s="13"/>
      <c r="B157" s="232"/>
      <c r="C157" s="233"/>
      <c r="D157" s="225" t="s">
        <v>146</v>
      </c>
      <c r="E157" s="234" t="s">
        <v>19</v>
      </c>
      <c r="F157" s="235" t="s">
        <v>79</v>
      </c>
      <c r="G157" s="233"/>
      <c r="H157" s="236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0"/>
      <c r="U157" s="241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146</v>
      </c>
      <c r="AU157" s="242" t="s">
        <v>81</v>
      </c>
      <c r="AV157" s="13" t="s">
        <v>81</v>
      </c>
      <c r="AW157" s="13" t="s">
        <v>34</v>
      </c>
      <c r="AX157" s="13" t="s">
        <v>79</v>
      </c>
      <c r="AY157" s="242" t="s">
        <v>134</v>
      </c>
    </row>
    <row r="158" s="14" customFormat="1">
      <c r="A158" s="14"/>
      <c r="B158" s="243"/>
      <c r="C158" s="244"/>
      <c r="D158" s="225" t="s">
        <v>146</v>
      </c>
      <c r="E158" s="245" t="s">
        <v>19</v>
      </c>
      <c r="F158" s="246" t="s">
        <v>229</v>
      </c>
      <c r="G158" s="244"/>
      <c r="H158" s="245" t="s">
        <v>19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0"/>
      <c r="U158" s="251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146</v>
      </c>
      <c r="AU158" s="252" t="s">
        <v>81</v>
      </c>
      <c r="AV158" s="14" t="s">
        <v>79</v>
      </c>
      <c r="AW158" s="14" t="s">
        <v>34</v>
      </c>
      <c r="AX158" s="14" t="s">
        <v>72</v>
      </c>
      <c r="AY158" s="252" t="s">
        <v>134</v>
      </c>
    </row>
    <row r="159" s="2" customFormat="1" ht="24.15" customHeight="1">
      <c r="A159" s="38"/>
      <c r="B159" s="39"/>
      <c r="C159" s="212" t="s">
        <v>230</v>
      </c>
      <c r="D159" s="212" t="s">
        <v>136</v>
      </c>
      <c r="E159" s="213" t="s">
        <v>231</v>
      </c>
      <c r="F159" s="214" t="s">
        <v>232</v>
      </c>
      <c r="G159" s="215" t="s">
        <v>159</v>
      </c>
      <c r="H159" s="216">
        <v>446.64999999999998</v>
      </c>
      <c r="I159" s="217"/>
      <c r="J159" s="218">
        <f>ROUND(I159*H159,2)</f>
        <v>0</v>
      </c>
      <c r="K159" s="214" t="s">
        <v>19</v>
      </c>
      <c r="L159" s="44"/>
      <c r="M159" s="219" t="s">
        <v>19</v>
      </c>
      <c r="N159" s="220" t="s">
        <v>45</v>
      </c>
      <c r="O159" s="85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1">
        <f>S159*H159</f>
        <v>0</v>
      </c>
      <c r="U159" s="222" t="s">
        <v>19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141</v>
      </c>
      <c r="AT159" s="223" t="s">
        <v>136</v>
      </c>
      <c r="AU159" s="223" t="s">
        <v>81</v>
      </c>
      <c r="AY159" s="17" t="s">
        <v>134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141</v>
      </c>
      <c r="BK159" s="224">
        <f>ROUND(I159*H159,2)</f>
        <v>0</v>
      </c>
      <c r="BL159" s="17" t="s">
        <v>141</v>
      </c>
      <c r="BM159" s="223" t="s">
        <v>233</v>
      </c>
    </row>
    <row r="160" s="2" customFormat="1">
      <c r="A160" s="38"/>
      <c r="B160" s="39"/>
      <c r="C160" s="40"/>
      <c r="D160" s="225" t="s">
        <v>143</v>
      </c>
      <c r="E160" s="40"/>
      <c r="F160" s="226" t="s">
        <v>232</v>
      </c>
      <c r="G160" s="40"/>
      <c r="H160" s="40"/>
      <c r="I160" s="227"/>
      <c r="J160" s="40"/>
      <c r="K160" s="40"/>
      <c r="L160" s="44"/>
      <c r="M160" s="228"/>
      <c r="N160" s="229"/>
      <c r="O160" s="85"/>
      <c r="P160" s="85"/>
      <c r="Q160" s="85"/>
      <c r="R160" s="85"/>
      <c r="S160" s="85"/>
      <c r="T160" s="85"/>
      <c r="U160" s="86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143</v>
      </c>
      <c r="AU160" s="17" t="s">
        <v>81</v>
      </c>
    </row>
    <row r="161" s="14" customFormat="1">
      <c r="A161" s="14"/>
      <c r="B161" s="243"/>
      <c r="C161" s="244"/>
      <c r="D161" s="225" t="s">
        <v>146</v>
      </c>
      <c r="E161" s="245" t="s">
        <v>19</v>
      </c>
      <c r="F161" s="246" t="s">
        <v>161</v>
      </c>
      <c r="G161" s="244"/>
      <c r="H161" s="245" t="s">
        <v>19</v>
      </c>
      <c r="I161" s="247"/>
      <c r="J161" s="244"/>
      <c r="K161" s="244"/>
      <c r="L161" s="248"/>
      <c r="M161" s="249"/>
      <c r="N161" s="250"/>
      <c r="O161" s="250"/>
      <c r="P161" s="250"/>
      <c r="Q161" s="250"/>
      <c r="R161" s="250"/>
      <c r="S161" s="250"/>
      <c r="T161" s="250"/>
      <c r="U161" s="251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146</v>
      </c>
      <c r="AU161" s="252" t="s">
        <v>81</v>
      </c>
      <c r="AV161" s="14" t="s">
        <v>79</v>
      </c>
      <c r="AW161" s="14" t="s">
        <v>34</v>
      </c>
      <c r="AX161" s="14" t="s">
        <v>72</v>
      </c>
      <c r="AY161" s="252" t="s">
        <v>134</v>
      </c>
    </row>
    <row r="162" s="14" customFormat="1">
      <c r="A162" s="14"/>
      <c r="B162" s="243"/>
      <c r="C162" s="244"/>
      <c r="D162" s="225" t="s">
        <v>146</v>
      </c>
      <c r="E162" s="245" t="s">
        <v>19</v>
      </c>
      <c r="F162" s="246" t="s">
        <v>234</v>
      </c>
      <c r="G162" s="244"/>
      <c r="H162" s="245" t="s">
        <v>19</v>
      </c>
      <c r="I162" s="247"/>
      <c r="J162" s="244"/>
      <c r="K162" s="244"/>
      <c r="L162" s="248"/>
      <c r="M162" s="249"/>
      <c r="N162" s="250"/>
      <c r="O162" s="250"/>
      <c r="P162" s="250"/>
      <c r="Q162" s="250"/>
      <c r="R162" s="250"/>
      <c r="S162" s="250"/>
      <c r="T162" s="250"/>
      <c r="U162" s="251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146</v>
      </c>
      <c r="AU162" s="252" t="s">
        <v>81</v>
      </c>
      <c r="AV162" s="14" t="s">
        <v>79</v>
      </c>
      <c r="AW162" s="14" t="s">
        <v>34</v>
      </c>
      <c r="AX162" s="14" t="s">
        <v>72</v>
      </c>
      <c r="AY162" s="252" t="s">
        <v>134</v>
      </c>
    </row>
    <row r="163" s="14" customFormat="1">
      <c r="A163" s="14"/>
      <c r="B163" s="243"/>
      <c r="C163" s="244"/>
      <c r="D163" s="225" t="s">
        <v>146</v>
      </c>
      <c r="E163" s="245" t="s">
        <v>19</v>
      </c>
      <c r="F163" s="246" t="s">
        <v>235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0"/>
      <c r="U163" s="251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146</v>
      </c>
      <c r="AU163" s="252" t="s">
        <v>81</v>
      </c>
      <c r="AV163" s="14" t="s">
        <v>79</v>
      </c>
      <c r="AW163" s="14" t="s">
        <v>34</v>
      </c>
      <c r="AX163" s="14" t="s">
        <v>72</v>
      </c>
      <c r="AY163" s="252" t="s">
        <v>134</v>
      </c>
    </row>
    <row r="164" s="14" customFormat="1">
      <c r="A164" s="14"/>
      <c r="B164" s="243"/>
      <c r="C164" s="244"/>
      <c r="D164" s="225" t="s">
        <v>146</v>
      </c>
      <c r="E164" s="245" t="s">
        <v>19</v>
      </c>
      <c r="F164" s="246" t="s">
        <v>236</v>
      </c>
      <c r="G164" s="244"/>
      <c r="H164" s="245" t="s">
        <v>19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0"/>
      <c r="U164" s="251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146</v>
      </c>
      <c r="AU164" s="252" t="s">
        <v>81</v>
      </c>
      <c r="AV164" s="14" t="s">
        <v>79</v>
      </c>
      <c r="AW164" s="14" t="s">
        <v>34</v>
      </c>
      <c r="AX164" s="14" t="s">
        <v>72</v>
      </c>
      <c r="AY164" s="252" t="s">
        <v>134</v>
      </c>
    </row>
    <row r="165" s="14" customFormat="1">
      <c r="A165" s="14"/>
      <c r="B165" s="243"/>
      <c r="C165" s="244"/>
      <c r="D165" s="225" t="s">
        <v>146</v>
      </c>
      <c r="E165" s="245" t="s">
        <v>19</v>
      </c>
      <c r="F165" s="246" t="s">
        <v>237</v>
      </c>
      <c r="G165" s="244"/>
      <c r="H165" s="245" t="s">
        <v>19</v>
      </c>
      <c r="I165" s="247"/>
      <c r="J165" s="244"/>
      <c r="K165" s="244"/>
      <c r="L165" s="248"/>
      <c r="M165" s="249"/>
      <c r="N165" s="250"/>
      <c r="O165" s="250"/>
      <c r="P165" s="250"/>
      <c r="Q165" s="250"/>
      <c r="R165" s="250"/>
      <c r="S165" s="250"/>
      <c r="T165" s="250"/>
      <c r="U165" s="251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146</v>
      </c>
      <c r="AU165" s="252" t="s">
        <v>81</v>
      </c>
      <c r="AV165" s="14" t="s">
        <v>79</v>
      </c>
      <c r="AW165" s="14" t="s">
        <v>34</v>
      </c>
      <c r="AX165" s="14" t="s">
        <v>72</v>
      </c>
      <c r="AY165" s="252" t="s">
        <v>134</v>
      </c>
    </row>
    <row r="166" s="13" customFormat="1">
      <c r="A166" s="13"/>
      <c r="B166" s="232"/>
      <c r="C166" s="233"/>
      <c r="D166" s="225" t="s">
        <v>146</v>
      </c>
      <c r="E166" s="234" t="s">
        <v>19</v>
      </c>
      <c r="F166" s="235" t="s">
        <v>238</v>
      </c>
      <c r="G166" s="233"/>
      <c r="H166" s="236">
        <v>446.64999999999998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0"/>
      <c r="U166" s="241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146</v>
      </c>
      <c r="AU166" s="242" t="s">
        <v>81</v>
      </c>
      <c r="AV166" s="13" t="s">
        <v>81</v>
      </c>
      <c r="AW166" s="13" t="s">
        <v>34</v>
      </c>
      <c r="AX166" s="13" t="s">
        <v>79</v>
      </c>
      <c r="AY166" s="242" t="s">
        <v>134</v>
      </c>
    </row>
    <row r="167" s="14" customFormat="1">
      <c r="A167" s="14"/>
      <c r="B167" s="243"/>
      <c r="C167" s="244"/>
      <c r="D167" s="225" t="s">
        <v>146</v>
      </c>
      <c r="E167" s="245" t="s">
        <v>19</v>
      </c>
      <c r="F167" s="246" t="s">
        <v>239</v>
      </c>
      <c r="G167" s="244"/>
      <c r="H167" s="245" t="s">
        <v>19</v>
      </c>
      <c r="I167" s="247"/>
      <c r="J167" s="244"/>
      <c r="K167" s="244"/>
      <c r="L167" s="248"/>
      <c r="M167" s="249"/>
      <c r="N167" s="250"/>
      <c r="O167" s="250"/>
      <c r="P167" s="250"/>
      <c r="Q167" s="250"/>
      <c r="R167" s="250"/>
      <c r="S167" s="250"/>
      <c r="T167" s="250"/>
      <c r="U167" s="251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146</v>
      </c>
      <c r="AU167" s="252" t="s">
        <v>81</v>
      </c>
      <c r="AV167" s="14" t="s">
        <v>79</v>
      </c>
      <c r="AW167" s="14" t="s">
        <v>34</v>
      </c>
      <c r="AX167" s="14" t="s">
        <v>72</v>
      </c>
      <c r="AY167" s="252" t="s">
        <v>134</v>
      </c>
    </row>
    <row r="168" s="14" customFormat="1">
      <c r="A168" s="14"/>
      <c r="B168" s="243"/>
      <c r="C168" s="244"/>
      <c r="D168" s="225" t="s">
        <v>146</v>
      </c>
      <c r="E168" s="245" t="s">
        <v>19</v>
      </c>
      <c r="F168" s="246" t="s">
        <v>176</v>
      </c>
      <c r="G168" s="244"/>
      <c r="H168" s="245" t="s">
        <v>19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0"/>
      <c r="U168" s="251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146</v>
      </c>
      <c r="AU168" s="252" t="s">
        <v>81</v>
      </c>
      <c r="AV168" s="14" t="s">
        <v>79</v>
      </c>
      <c r="AW168" s="14" t="s">
        <v>34</v>
      </c>
      <c r="AX168" s="14" t="s">
        <v>72</v>
      </c>
      <c r="AY168" s="252" t="s">
        <v>134</v>
      </c>
    </row>
    <row r="169" s="12" customFormat="1" ht="22.8" customHeight="1">
      <c r="A169" s="12"/>
      <c r="B169" s="196"/>
      <c r="C169" s="197"/>
      <c r="D169" s="198" t="s">
        <v>71</v>
      </c>
      <c r="E169" s="210" t="s">
        <v>240</v>
      </c>
      <c r="F169" s="210" t="s">
        <v>241</v>
      </c>
      <c r="G169" s="197"/>
      <c r="H169" s="197"/>
      <c r="I169" s="200"/>
      <c r="J169" s="211">
        <f>BK169</f>
        <v>0</v>
      </c>
      <c r="K169" s="197"/>
      <c r="L169" s="202"/>
      <c r="M169" s="203"/>
      <c r="N169" s="204"/>
      <c r="O169" s="204"/>
      <c r="P169" s="205">
        <f>SUM(P170:P199)</f>
        <v>0</v>
      </c>
      <c r="Q169" s="204"/>
      <c r="R169" s="205">
        <f>SUM(R170:R199)</f>
        <v>0</v>
      </c>
      <c r="S169" s="204"/>
      <c r="T169" s="205">
        <f>SUM(T170:T199)</f>
        <v>0</v>
      </c>
      <c r="U169" s="206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7" t="s">
        <v>79</v>
      </c>
      <c r="AT169" s="208" t="s">
        <v>71</v>
      </c>
      <c r="AU169" s="208" t="s">
        <v>79</v>
      </c>
      <c r="AY169" s="207" t="s">
        <v>134</v>
      </c>
      <c r="BK169" s="209">
        <f>SUM(BK170:BK199)</f>
        <v>0</v>
      </c>
    </row>
    <row r="170" s="2" customFormat="1" ht="16.5" customHeight="1">
      <c r="A170" s="38"/>
      <c r="B170" s="39"/>
      <c r="C170" s="212" t="s">
        <v>242</v>
      </c>
      <c r="D170" s="212" t="s">
        <v>136</v>
      </c>
      <c r="E170" s="213" t="s">
        <v>243</v>
      </c>
      <c r="F170" s="214" t="s">
        <v>244</v>
      </c>
      <c r="G170" s="215" t="s">
        <v>159</v>
      </c>
      <c r="H170" s="216">
        <v>-446.64999999999998</v>
      </c>
      <c r="I170" s="217"/>
      <c r="J170" s="218">
        <f>ROUND(I170*H170,2)</f>
        <v>0</v>
      </c>
      <c r="K170" s="214" t="s">
        <v>19</v>
      </c>
      <c r="L170" s="44"/>
      <c r="M170" s="219" t="s">
        <v>19</v>
      </c>
      <c r="N170" s="220" t="s">
        <v>45</v>
      </c>
      <c r="O170" s="85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1">
        <f>S170*H170</f>
        <v>0</v>
      </c>
      <c r="U170" s="222" t="s">
        <v>19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141</v>
      </c>
      <c r="AT170" s="223" t="s">
        <v>136</v>
      </c>
      <c r="AU170" s="223" t="s">
        <v>81</v>
      </c>
      <c r="AY170" s="17" t="s">
        <v>134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141</v>
      </c>
      <c r="BK170" s="224">
        <f>ROUND(I170*H170,2)</f>
        <v>0</v>
      </c>
      <c r="BL170" s="17" t="s">
        <v>141</v>
      </c>
      <c r="BM170" s="223" t="s">
        <v>245</v>
      </c>
    </row>
    <row r="171" s="2" customFormat="1">
      <c r="A171" s="38"/>
      <c r="B171" s="39"/>
      <c r="C171" s="40"/>
      <c r="D171" s="225" t="s">
        <v>143</v>
      </c>
      <c r="E171" s="40"/>
      <c r="F171" s="226" t="s">
        <v>244</v>
      </c>
      <c r="G171" s="40"/>
      <c r="H171" s="40"/>
      <c r="I171" s="227"/>
      <c r="J171" s="40"/>
      <c r="K171" s="40"/>
      <c r="L171" s="44"/>
      <c r="M171" s="228"/>
      <c r="N171" s="229"/>
      <c r="O171" s="85"/>
      <c r="P171" s="85"/>
      <c r="Q171" s="85"/>
      <c r="R171" s="85"/>
      <c r="S171" s="85"/>
      <c r="T171" s="85"/>
      <c r="U171" s="86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143</v>
      </c>
      <c r="AU171" s="17" t="s">
        <v>81</v>
      </c>
    </row>
    <row r="172" s="14" customFormat="1">
      <c r="A172" s="14"/>
      <c r="B172" s="243"/>
      <c r="C172" s="244"/>
      <c r="D172" s="225" t="s">
        <v>146</v>
      </c>
      <c r="E172" s="245" t="s">
        <v>19</v>
      </c>
      <c r="F172" s="246" t="s">
        <v>161</v>
      </c>
      <c r="G172" s="244"/>
      <c r="H172" s="245" t="s">
        <v>19</v>
      </c>
      <c r="I172" s="247"/>
      <c r="J172" s="244"/>
      <c r="K172" s="244"/>
      <c r="L172" s="248"/>
      <c r="M172" s="249"/>
      <c r="N172" s="250"/>
      <c r="O172" s="250"/>
      <c r="P172" s="250"/>
      <c r="Q172" s="250"/>
      <c r="R172" s="250"/>
      <c r="S172" s="250"/>
      <c r="T172" s="250"/>
      <c r="U172" s="251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146</v>
      </c>
      <c r="AU172" s="252" t="s">
        <v>81</v>
      </c>
      <c r="AV172" s="14" t="s">
        <v>79</v>
      </c>
      <c r="AW172" s="14" t="s">
        <v>34</v>
      </c>
      <c r="AX172" s="14" t="s">
        <v>72</v>
      </c>
      <c r="AY172" s="252" t="s">
        <v>134</v>
      </c>
    </row>
    <row r="173" s="14" customFormat="1">
      <c r="A173" s="14"/>
      <c r="B173" s="243"/>
      <c r="C173" s="244"/>
      <c r="D173" s="225" t="s">
        <v>146</v>
      </c>
      <c r="E173" s="245" t="s">
        <v>19</v>
      </c>
      <c r="F173" s="246" t="s">
        <v>246</v>
      </c>
      <c r="G173" s="244"/>
      <c r="H173" s="245" t="s">
        <v>19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0"/>
      <c r="U173" s="251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146</v>
      </c>
      <c r="AU173" s="252" t="s">
        <v>81</v>
      </c>
      <c r="AV173" s="14" t="s">
        <v>79</v>
      </c>
      <c r="AW173" s="14" t="s">
        <v>34</v>
      </c>
      <c r="AX173" s="14" t="s">
        <v>72</v>
      </c>
      <c r="AY173" s="252" t="s">
        <v>134</v>
      </c>
    </row>
    <row r="174" s="14" customFormat="1">
      <c r="A174" s="14"/>
      <c r="B174" s="243"/>
      <c r="C174" s="244"/>
      <c r="D174" s="225" t="s">
        <v>146</v>
      </c>
      <c r="E174" s="245" t="s">
        <v>19</v>
      </c>
      <c r="F174" s="246" t="s">
        <v>247</v>
      </c>
      <c r="G174" s="244"/>
      <c r="H174" s="245" t="s">
        <v>19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0"/>
      <c r="U174" s="251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146</v>
      </c>
      <c r="AU174" s="252" t="s">
        <v>81</v>
      </c>
      <c r="AV174" s="14" t="s">
        <v>79</v>
      </c>
      <c r="AW174" s="14" t="s">
        <v>34</v>
      </c>
      <c r="AX174" s="14" t="s">
        <v>72</v>
      </c>
      <c r="AY174" s="252" t="s">
        <v>134</v>
      </c>
    </row>
    <row r="175" s="14" customFormat="1">
      <c r="A175" s="14"/>
      <c r="B175" s="243"/>
      <c r="C175" s="244"/>
      <c r="D175" s="225" t="s">
        <v>146</v>
      </c>
      <c r="E175" s="245" t="s">
        <v>19</v>
      </c>
      <c r="F175" s="246" t="s">
        <v>248</v>
      </c>
      <c r="G175" s="244"/>
      <c r="H175" s="245" t="s">
        <v>19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0"/>
      <c r="U175" s="251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146</v>
      </c>
      <c r="AU175" s="252" t="s">
        <v>81</v>
      </c>
      <c r="AV175" s="14" t="s">
        <v>79</v>
      </c>
      <c r="AW175" s="14" t="s">
        <v>34</v>
      </c>
      <c r="AX175" s="14" t="s">
        <v>72</v>
      </c>
      <c r="AY175" s="252" t="s">
        <v>134</v>
      </c>
    </row>
    <row r="176" s="14" customFormat="1">
      <c r="A176" s="14"/>
      <c r="B176" s="243"/>
      <c r="C176" s="244"/>
      <c r="D176" s="225" t="s">
        <v>146</v>
      </c>
      <c r="E176" s="245" t="s">
        <v>19</v>
      </c>
      <c r="F176" s="246" t="s">
        <v>249</v>
      </c>
      <c r="G176" s="244"/>
      <c r="H176" s="245" t="s">
        <v>19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0"/>
      <c r="U176" s="251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146</v>
      </c>
      <c r="AU176" s="252" t="s">
        <v>81</v>
      </c>
      <c r="AV176" s="14" t="s">
        <v>79</v>
      </c>
      <c r="AW176" s="14" t="s">
        <v>34</v>
      </c>
      <c r="AX176" s="14" t="s">
        <v>72</v>
      </c>
      <c r="AY176" s="252" t="s">
        <v>134</v>
      </c>
    </row>
    <row r="177" s="14" customFormat="1">
      <c r="A177" s="14"/>
      <c r="B177" s="243"/>
      <c r="C177" s="244"/>
      <c r="D177" s="225" t="s">
        <v>146</v>
      </c>
      <c r="E177" s="245" t="s">
        <v>19</v>
      </c>
      <c r="F177" s="246" t="s">
        <v>250</v>
      </c>
      <c r="G177" s="244"/>
      <c r="H177" s="245" t="s">
        <v>19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0"/>
      <c r="U177" s="251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146</v>
      </c>
      <c r="AU177" s="252" t="s">
        <v>81</v>
      </c>
      <c r="AV177" s="14" t="s">
        <v>79</v>
      </c>
      <c r="AW177" s="14" t="s">
        <v>34</v>
      </c>
      <c r="AX177" s="14" t="s">
        <v>72</v>
      </c>
      <c r="AY177" s="252" t="s">
        <v>134</v>
      </c>
    </row>
    <row r="178" s="14" customFormat="1">
      <c r="A178" s="14"/>
      <c r="B178" s="243"/>
      <c r="C178" s="244"/>
      <c r="D178" s="225" t="s">
        <v>146</v>
      </c>
      <c r="E178" s="245" t="s">
        <v>19</v>
      </c>
      <c r="F178" s="246" t="s">
        <v>251</v>
      </c>
      <c r="G178" s="244"/>
      <c r="H178" s="245" t="s">
        <v>19</v>
      </c>
      <c r="I178" s="247"/>
      <c r="J178" s="244"/>
      <c r="K178" s="244"/>
      <c r="L178" s="248"/>
      <c r="M178" s="249"/>
      <c r="N178" s="250"/>
      <c r="O178" s="250"/>
      <c r="P178" s="250"/>
      <c r="Q178" s="250"/>
      <c r="R178" s="250"/>
      <c r="S178" s="250"/>
      <c r="T178" s="250"/>
      <c r="U178" s="251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146</v>
      </c>
      <c r="AU178" s="252" t="s">
        <v>81</v>
      </c>
      <c r="AV178" s="14" t="s">
        <v>79</v>
      </c>
      <c r="AW178" s="14" t="s">
        <v>34</v>
      </c>
      <c r="AX178" s="14" t="s">
        <v>72</v>
      </c>
      <c r="AY178" s="252" t="s">
        <v>134</v>
      </c>
    </row>
    <row r="179" s="14" customFormat="1">
      <c r="A179" s="14"/>
      <c r="B179" s="243"/>
      <c r="C179" s="244"/>
      <c r="D179" s="225" t="s">
        <v>146</v>
      </c>
      <c r="E179" s="245" t="s">
        <v>19</v>
      </c>
      <c r="F179" s="246" t="s">
        <v>252</v>
      </c>
      <c r="G179" s="244"/>
      <c r="H179" s="245" t="s">
        <v>19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0"/>
      <c r="U179" s="251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146</v>
      </c>
      <c r="AU179" s="252" t="s">
        <v>81</v>
      </c>
      <c r="AV179" s="14" t="s">
        <v>79</v>
      </c>
      <c r="AW179" s="14" t="s">
        <v>34</v>
      </c>
      <c r="AX179" s="14" t="s">
        <v>72</v>
      </c>
      <c r="AY179" s="252" t="s">
        <v>134</v>
      </c>
    </row>
    <row r="180" s="14" customFormat="1">
      <c r="A180" s="14"/>
      <c r="B180" s="243"/>
      <c r="C180" s="244"/>
      <c r="D180" s="225" t="s">
        <v>146</v>
      </c>
      <c r="E180" s="245" t="s">
        <v>19</v>
      </c>
      <c r="F180" s="246" t="s">
        <v>253</v>
      </c>
      <c r="G180" s="244"/>
      <c r="H180" s="245" t="s">
        <v>19</v>
      </c>
      <c r="I180" s="247"/>
      <c r="J180" s="244"/>
      <c r="K180" s="244"/>
      <c r="L180" s="248"/>
      <c r="M180" s="249"/>
      <c r="N180" s="250"/>
      <c r="O180" s="250"/>
      <c r="P180" s="250"/>
      <c r="Q180" s="250"/>
      <c r="R180" s="250"/>
      <c r="S180" s="250"/>
      <c r="T180" s="250"/>
      <c r="U180" s="251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146</v>
      </c>
      <c r="AU180" s="252" t="s">
        <v>81</v>
      </c>
      <c r="AV180" s="14" t="s">
        <v>79</v>
      </c>
      <c r="AW180" s="14" t="s">
        <v>34</v>
      </c>
      <c r="AX180" s="14" t="s">
        <v>72</v>
      </c>
      <c r="AY180" s="252" t="s">
        <v>134</v>
      </c>
    </row>
    <row r="181" s="14" customFormat="1">
      <c r="A181" s="14"/>
      <c r="B181" s="243"/>
      <c r="C181" s="244"/>
      <c r="D181" s="225" t="s">
        <v>146</v>
      </c>
      <c r="E181" s="245" t="s">
        <v>19</v>
      </c>
      <c r="F181" s="246" t="s">
        <v>254</v>
      </c>
      <c r="G181" s="244"/>
      <c r="H181" s="245" t="s">
        <v>19</v>
      </c>
      <c r="I181" s="247"/>
      <c r="J181" s="244"/>
      <c r="K181" s="244"/>
      <c r="L181" s="248"/>
      <c r="M181" s="249"/>
      <c r="N181" s="250"/>
      <c r="O181" s="250"/>
      <c r="P181" s="250"/>
      <c r="Q181" s="250"/>
      <c r="R181" s="250"/>
      <c r="S181" s="250"/>
      <c r="T181" s="250"/>
      <c r="U181" s="251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146</v>
      </c>
      <c r="AU181" s="252" t="s">
        <v>81</v>
      </c>
      <c r="AV181" s="14" t="s">
        <v>79</v>
      </c>
      <c r="AW181" s="14" t="s">
        <v>34</v>
      </c>
      <c r="AX181" s="14" t="s">
        <v>72</v>
      </c>
      <c r="AY181" s="252" t="s">
        <v>134</v>
      </c>
    </row>
    <row r="182" s="13" customFormat="1">
      <c r="A182" s="13"/>
      <c r="B182" s="232"/>
      <c r="C182" s="233"/>
      <c r="D182" s="225" t="s">
        <v>146</v>
      </c>
      <c r="E182" s="234" t="s">
        <v>19</v>
      </c>
      <c r="F182" s="235" t="s">
        <v>255</v>
      </c>
      <c r="G182" s="233"/>
      <c r="H182" s="236">
        <v>-446.64999999999998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0"/>
      <c r="U182" s="241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146</v>
      </c>
      <c r="AU182" s="242" t="s">
        <v>81</v>
      </c>
      <c r="AV182" s="13" t="s">
        <v>81</v>
      </c>
      <c r="AW182" s="13" t="s">
        <v>34</v>
      </c>
      <c r="AX182" s="13" t="s">
        <v>79</v>
      </c>
      <c r="AY182" s="242" t="s">
        <v>134</v>
      </c>
    </row>
    <row r="183" s="14" customFormat="1">
      <c r="A183" s="14"/>
      <c r="B183" s="243"/>
      <c r="C183" s="244"/>
      <c r="D183" s="225" t="s">
        <v>146</v>
      </c>
      <c r="E183" s="245" t="s">
        <v>19</v>
      </c>
      <c r="F183" s="246" t="s">
        <v>176</v>
      </c>
      <c r="G183" s="244"/>
      <c r="H183" s="245" t="s">
        <v>19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0"/>
      <c r="U183" s="251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146</v>
      </c>
      <c r="AU183" s="252" t="s">
        <v>81</v>
      </c>
      <c r="AV183" s="14" t="s">
        <v>79</v>
      </c>
      <c r="AW183" s="14" t="s">
        <v>34</v>
      </c>
      <c r="AX183" s="14" t="s">
        <v>72</v>
      </c>
      <c r="AY183" s="252" t="s">
        <v>134</v>
      </c>
    </row>
    <row r="184" s="2" customFormat="1" ht="24.15" customHeight="1">
      <c r="A184" s="38"/>
      <c r="B184" s="39"/>
      <c r="C184" s="212" t="s">
        <v>256</v>
      </c>
      <c r="D184" s="212" t="s">
        <v>136</v>
      </c>
      <c r="E184" s="213" t="s">
        <v>257</v>
      </c>
      <c r="F184" s="214" t="s">
        <v>258</v>
      </c>
      <c r="G184" s="215" t="s">
        <v>151</v>
      </c>
      <c r="H184" s="216">
        <v>-1</v>
      </c>
      <c r="I184" s="217"/>
      <c r="J184" s="218">
        <f>ROUND(I184*H184,2)</f>
        <v>0</v>
      </c>
      <c r="K184" s="214" t="s">
        <v>19</v>
      </c>
      <c r="L184" s="44"/>
      <c r="M184" s="219" t="s">
        <v>19</v>
      </c>
      <c r="N184" s="220" t="s">
        <v>45</v>
      </c>
      <c r="O184" s="85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1">
        <f>S184*H184</f>
        <v>0</v>
      </c>
      <c r="U184" s="222" t="s">
        <v>19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141</v>
      </c>
      <c r="AT184" s="223" t="s">
        <v>136</v>
      </c>
      <c r="AU184" s="223" t="s">
        <v>81</v>
      </c>
      <c r="AY184" s="17" t="s">
        <v>134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141</v>
      </c>
      <c r="BK184" s="224">
        <f>ROUND(I184*H184,2)</f>
        <v>0</v>
      </c>
      <c r="BL184" s="17" t="s">
        <v>141</v>
      </c>
      <c r="BM184" s="223" t="s">
        <v>259</v>
      </c>
    </row>
    <row r="185" s="2" customFormat="1">
      <c r="A185" s="38"/>
      <c r="B185" s="39"/>
      <c r="C185" s="40"/>
      <c r="D185" s="225" t="s">
        <v>143</v>
      </c>
      <c r="E185" s="40"/>
      <c r="F185" s="226" t="s">
        <v>258</v>
      </c>
      <c r="G185" s="40"/>
      <c r="H185" s="40"/>
      <c r="I185" s="227"/>
      <c r="J185" s="40"/>
      <c r="K185" s="40"/>
      <c r="L185" s="44"/>
      <c r="M185" s="228"/>
      <c r="N185" s="229"/>
      <c r="O185" s="85"/>
      <c r="P185" s="85"/>
      <c r="Q185" s="85"/>
      <c r="R185" s="85"/>
      <c r="S185" s="85"/>
      <c r="T185" s="85"/>
      <c r="U185" s="86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143</v>
      </c>
      <c r="AU185" s="17" t="s">
        <v>81</v>
      </c>
    </row>
    <row r="186" s="14" customFormat="1">
      <c r="A186" s="14"/>
      <c r="B186" s="243"/>
      <c r="C186" s="244"/>
      <c r="D186" s="225" t="s">
        <v>146</v>
      </c>
      <c r="E186" s="245" t="s">
        <v>19</v>
      </c>
      <c r="F186" s="246" t="s">
        <v>161</v>
      </c>
      <c r="G186" s="244"/>
      <c r="H186" s="245" t="s">
        <v>19</v>
      </c>
      <c r="I186" s="247"/>
      <c r="J186" s="244"/>
      <c r="K186" s="244"/>
      <c r="L186" s="248"/>
      <c r="M186" s="249"/>
      <c r="N186" s="250"/>
      <c r="O186" s="250"/>
      <c r="P186" s="250"/>
      <c r="Q186" s="250"/>
      <c r="R186" s="250"/>
      <c r="S186" s="250"/>
      <c r="T186" s="250"/>
      <c r="U186" s="251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146</v>
      </c>
      <c r="AU186" s="252" t="s">
        <v>81</v>
      </c>
      <c r="AV186" s="14" t="s">
        <v>79</v>
      </c>
      <c r="AW186" s="14" t="s">
        <v>34</v>
      </c>
      <c r="AX186" s="14" t="s">
        <v>72</v>
      </c>
      <c r="AY186" s="252" t="s">
        <v>134</v>
      </c>
    </row>
    <row r="187" s="14" customFormat="1">
      <c r="A187" s="14"/>
      <c r="B187" s="243"/>
      <c r="C187" s="244"/>
      <c r="D187" s="225" t="s">
        <v>146</v>
      </c>
      <c r="E187" s="245" t="s">
        <v>19</v>
      </c>
      <c r="F187" s="246" t="s">
        <v>260</v>
      </c>
      <c r="G187" s="244"/>
      <c r="H187" s="245" t="s">
        <v>19</v>
      </c>
      <c r="I187" s="247"/>
      <c r="J187" s="244"/>
      <c r="K187" s="244"/>
      <c r="L187" s="248"/>
      <c r="M187" s="249"/>
      <c r="N187" s="250"/>
      <c r="O187" s="250"/>
      <c r="P187" s="250"/>
      <c r="Q187" s="250"/>
      <c r="R187" s="250"/>
      <c r="S187" s="250"/>
      <c r="T187" s="250"/>
      <c r="U187" s="251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146</v>
      </c>
      <c r="AU187" s="252" t="s">
        <v>81</v>
      </c>
      <c r="AV187" s="14" t="s">
        <v>79</v>
      </c>
      <c r="AW187" s="14" t="s">
        <v>34</v>
      </c>
      <c r="AX187" s="14" t="s">
        <v>72</v>
      </c>
      <c r="AY187" s="252" t="s">
        <v>134</v>
      </c>
    </row>
    <row r="188" s="14" customFormat="1">
      <c r="A188" s="14"/>
      <c r="B188" s="243"/>
      <c r="C188" s="244"/>
      <c r="D188" s="225" t="s">
        <v>146</v>
      </c>
      <c r="E188" s="245" t="s">
        <v>19</v>
      </c>
      <c r="F188" s="246" t="s">
        <v>261</v>
      </c>
      <c r="G188" s="244"/>
      <c r="H188" s="245" t="s">
        <v>19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0"/>
      <c r="U188" s="251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146</v>
      </c>
      <c r="AU188" s="252" t="s">
        <v>81</v>
      </c>
      <c r="AV188" s="14" t="s">
        <v>79</v>
      </c>
      <c r="AW188" s="14" t="s">
        <v>34</v>
      </c>
      <c r="AX188" s="14" t="s">
        <v>72</v>
      </c>
      <c r="AY188" s="252" t="s">
        <v>134</v>
      </c>
    </row>
    <row r="189" s="14" customFormat="1">
      <c r="A189" s="14"/>
      <c r="B189" s="243"/>
      <c r="C189" s="244"/>
      <c r="D189" s="225" t="s">
        <v>146</v>
      </c>
      <c r="E189" s="245" t="s">
        <v>19</v>
      </c>
      <c r="F189" s="246" t="s">
        <v>262</v>
      </c>
      <c r="G189" s="244"/>
      <c r="H189" s="245" t="s">
        <v>19</v>
      </c>
      <c r="I189" s="247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0"/>
      <c r="U189" s="251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146</v>
      </c>
      <c r="AU189" s="252" t="s">
        <v>81</v>
      </c>
      <c r="AV189" s="14" t="s">
        <v>79</v>
      </c>
      <c r="AW189" s="14" t="s">
        <v>34</v>
      </c>
      <c r="AX189" s="14" t="s">
        <v>72</v>
      </c>
      <c r="AY189" s="252" t="s">
        <v>134</v>
      </c>
    </row>
    <row r="190" s="14" customFormat="1">
      <c r="A190" s="14"/>
      <c r="B190" s="243"/>
      <c r="C190" s="244"/>
      <c r="D190" s="225" t="s">
        <v>146</v>
      </c>
      <c r="E190" s="245" t="s">
        <v>19</v>
      </c>
      <c r="F190" s="246" t="s">
        <v>263</v>
      </c>
      <c r="G190" s="244"/>
      <c r="H190" s="245" t="s">
        <v>19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0"/>
      <c r="U190" s="251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146</v>
      </c>
      <c r="AU190" s="252" t="s">
        <v>81</v>
      </c>
      <c r="AV190" s="14" t="s">
        <v>79</v>
      </c>
      <c r="AW190" s="14" t="s">
        <v>34</v>
      </c>
      <c r="AX190" s="14" t="s">
        <v>72</v>
      </c>
      <c r="AY190" s="252" t="s">
        <v>134</v>
      </c>
    </row>
    <row r="191" s="14" customFormat="1">
      <c r="A191" s="14"/>
      <c r="B191" s="243"/>
      <c r="C191" s="244"/>
      <c r="D191" s="225" t="s">
        <v>146</v>
      </c>
      <c r="E191" s="245" t="s">
        <v>19</v>
      </c>
      <c r="F191" s="246" t="s">
        <v>264</v>
      </c>
      <c r="G191" s="244"/>
      <c r="H191" s="245" t="s">
        <v>19</v>
      </c>
      <c r="I191" s="247"/>
      <c r="J191" s="244"/>
      <c r="K191" s="244"/>
      <c r="L191" s="248"/>
      <c r="M191" s="249"/>
      <c r="N191" s="250"/>
      <c r="O191" s="250"/>
      <c r="P191" s="250"/>
      <c r="Q191" s="250"/>
      <c r="R191" s="250"/>
      <c r="S191" s="250"/>
      <c r="T191" s="250"/>
      <c r="U191" s="251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146</v>
      </c>
      <c r="AU191" s="252" t="s">
        <v>81</v>
      </c>
      <c r="AV191" s="14" t="s">
        <v>79</v>
      </c>
      <c r="AW191" s="14" t="s">
        <v>34</v>
      </c>
      <c r="AX191" s="14" t="s">
        <v>72</v>
      </c>
      <c r="AY191" s="252" t="s">
        <v>134</v>
      </c>
    </row>
    <row r="192" s="14" customFormat="1">
      <c r="A192" s="14"/>
      <c r="B192" s="243"/>
      <c r="C192" s="244"/>
      <c r="D192" s="225" t="s">
        <v>146</v>
      </c>
      <c r="E192" s="245" t="s">
        <v>19</v>
      </c>
      <c r="F192" s="246" t="s">
        <v>263</v>
      </c>
      <c r="G192" s="244"/>
      <c r="H192" s="245" t="s">
        <v>19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0"/>
      <c r="U192" s="251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146</v>
      </c>
      <c r="AU192" s="252" t="s">
        <v>81</v>
      </c>
      <c r="AV192" s="14" t="s">
        <v>79</v>
      </c>
      <c r="AW192" s="14" t="s">
        <v>34</v>
      </c>
      <c r="AX192" s="14" t="s">
        <v>72</v>
      </c>
      <c r="AY192" s="252" t="s">
        <v>134</v>
      </c>
    </row>
    <row r="193" s="14" customFormat="1">
      <c r="A193" s="14"/>
      <c r="B193" s="243"/>
      <c r="C193" s="244"/>
      <c r="D193" s="225" t="s">
        <v>146</v>
      </c>
      <c r="E193" s="245" t="s">
        <v>19</v>
      </c>
      <c r="F193" s="246" t="s">
        <v>265</v>
      </c>
      <c r="G193" s="244"/>
      <c r="H193" s="245" t="s">
        <v>19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0"/>
      <c r="U193" s="251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146</v>
      </c>
      <c r="AU193" s="252" t="s">
        <v>81</v>
      </c>
      <c r="AV193" s="14" t="s">
        <v>79</v>
      </c>
      <c r="AW193" s="14" t="s">
        <v>34</v>
      </c>
      <c r="AX193" s="14" t="s">
        <v>72</v>
      </c>
      <c r="AY193" s="252" t="s">
        <v>134</v>
      </c>
    </row>
    <row r="194" s="14" customFormat="1">
      <c r="A194" s="14"/>
      <c r="B194" s="243"/>
      <c r="C194" s="244"/>
      <c r="D194" s="225" t="s">
        <v>146</v>
      </c>
      <c r="E194" s="245" t="s">
        <v>19</v>
      </c>
      <c r="F194" s="246" t="s">
        <v>266</v>
      </c>
      <c r="G194" s="244"/>
      <c r="H194" s="245" t="s">
        <v>19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0"/>
      <c r="U194" s="251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146</v>
      </c>
      <c r="AU194" s="252" t="s">
        <v>81</v>
      </c>
      <c r="AV194" s="14" t="s">
        <v>79</v>
      </c>
      <c r="AW194" s="14" t="s">
        <v>34</v>
      </c>
      <c r="AX194" s="14" t="s">
        <v>72</v>
      </c>
      <c r="AY194" s="252" t="s">
        <v>134</v>
      </c>
    </row>
    <row r="195" s="14" customFormat="1">
      <c r="A195" s="14"/>
      <c r="B195" s="243"/>
      <c r="C195" s="244"/>
      <c r="D195" s="225" t="s">
        <v>146</v>
      </c>
      <c r="E195" s="245" t="s">
        <v>19</v>
      </c>
      <c r="F195" s="246" t="s">
        <v>267</v>
      </c>
      <c r="G195" s="244"/>
      <c r="H195" s="245" t="s">
        <v>19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0"/>
      <c r="U195" s="251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146</v>
      </c>
      <c r="AU195" s="252" t="s">
        <v>81</v>
      </c>
      <c r="AV195" s="14" t="s">
        <v>79</v>
      </c>
      <c r="AW195" s="14" t="s">
        <v>34</v>
      </c>
      <c r="AX195" s="14" t="s">
        <v>72</v>
      </c>
      <c r="AY195" s="252" t="s">
        <v>134</v>
      </c>
    </row>
    <row r="196" s="14" customFormat="1">
      <c r="A196" s="14"/>
      <c r="B196" s="243"/>
      <c r="C196" s="244"/>
      <c r="D196" s="225" t="s">
        <v>146</v>
      </c>
      <c r="E196" s="245" t="s">
        <v>19</v>
      </c>
      <c r="F196" s="246" t="s">
        <v>268</v>
      </c>
      <c r="G196" s="244"/>
      <c r="H196" s="245" t="s">
        <v>19</v>
      </c>
      <c r="I196" s="247"/>
      <c r="J196" s="244"/>
      <c r="K196" s="244"/>
      <c r="L196" s="248"/>
      <c r="M196" s="249"/>
      <c r="N196" s="250"/>
      <c r="O196" s="250"/>
      <c r="P196" s="250"/>
      <c r="Q196" s="250"/>
      <c r="R196" s="250"/>
      <c r="S196" s="250"/>
      <c r="T196" s="250"/>
      <c r="U196" s="251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146</v>
      </c>
      <c r="AU196" s="252" t="s">
        <v>81</v>
      </c>
      <c r="AV196" s="14" t="s">
        <v>79</v>
      </c>
      <c r="AW196" s="14" t="s">
        <v>34</v>
      </c>
      <c r="AX196" s="14" t="s">
        <v>72</v>
      </c>
      <c r="AY196" s="252" t="s">
        <v>134</v>
      </c>
    </row>
    <row r="197" s="14" customFormat="1">
      <c r="A197" s="14"/>
      <c r="B197" s="243"/>
      <c r="C197" s="244"/>
      <c r="D197" s="225" t="s">
        <v>146</v>
      </c>
      <c r="E197" s="245" t="s">
        <v>19</v>
      </c>
      <c r="F197" s="246" t="s">
        <v>269</v>
      </c>
      <c r="G197" s="244"/>
      <c r="H197" s="245" t="s">
        <v>19</v>
      </c>
      <c r="I197" s="247"/>
      <c r="J197" s="244"/>
      <c r="K197" s="244"/>
      <c r="L197" s="248"/>
      <c r="M197" s="249"/>
      <c r="N197" s="250"/>
      <c r="O197" s="250"/>
      <c r="P197" s="250"/>
      <c r="Q197" s="250"/>
      <c r="R197" s="250"/>
      <c r="S197" s="250"/>
      <c r="T197" s="250"/>
      <c r="U197" s="251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146</v>
      </c>
      <c r="AU197" s="252" t="s">
        <v>81</v>
      </c>
      <c r="AV197" s="14" t="s">
        <v>79</v>
      </c>
      <c r="AW197" s="14" t="s">
        <v>34</v>
      </c>
      <c r="AX197" s="14" t="s">
        <v>72</v>
      </c>
      <c r="AY197" s="252" t="s">
        <v>134</v>
      </c>
    </row>
    <row r="198" s="14" customFormat="1">
      <c r="A198" s="14"/>
      <c r="B198" s="243"/>
      <c r="C198" s="244"/>
      <c r="D198" s="225" t="s">
        <v>146</v>
      </c>
      <c r="E198" s="245" t="s">
        <v>19</v>
      </c>
      <c r="F198" s="246" t="s">
        <v>270</v>
      </c>
      <c r="G198" s="244"/>
      <c r="H198" s="245" t="s">
        <v>19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0"/>
      <c r="U198" s="251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146</v>
      </c>
      <c r="AU198" s="252" t="s">
        <v>81</v>
      </c>
      <c r="AV198" s="14" t="s">
        <v>79</v>
      </c>
      <c r="AW198" s="14" t="s">
        <v>34</v>
      </c>
      <c r="AX198" s="14" t="s">
        <v>72</v>
      </c>
      <c r="AY198" s="252" t="s">
        <v>134</v>
      </c>
    </row>
    <row r="199" s="13" customFormat="1">
      <c r="A199" s="13"/>
      <c r="B199" s="232"/>
      <c r="C199" s="233"/>
      <c r="D199" s="225" t="s">
        <v>146</v>
      </c>
      <c r="E199" s="234" t="s">
        <v>19</v>
      </c>
      <c r="F199" s="235" t="s">
        <v>114</v>
      </c>
      <c r="G199" s="233"/>
      <c r="H199" s="236">
        <v>-1</v>
      </c>
      <c r="I199" s="237"/>
      <c r="J199" s="233"/>
      <c r="K199" s="233"/>
      <c r="L199" s="238"/>
      <c r="M199" s="253"/>
      <c r="N199" s="254"/>
      <c r="O199" s="254"/>
      <c r="P199" s="254"/>
      <c r="Q199" s="254"/>
      <c r="R199" s="254"/>
      <c r="S199" s="254"/>
      <c r="T199" s="254"/>
      <c r="U199" s="255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146</v>
      </c>
      <c r="AU199" s="242" t="s">
        <v>81</v>
      </c>
      <c r="AV199" s="13" t="s">
        <v>81</v>
      </c>
      <c r="AW199" s="13" t="s">
        <v>34</v>
      </c>
      <c r="AX199" s="13" t="s">
        <v>79</v>
      </c>
      <c r="AY199" s="242" t="s">
        <v>134</v>
      </c>
    </row>
    <row r="200" s="2" customFormat="1" ht="6.96" customHeight="1">
      <c r="A200" s="38"/>
      <c r="B200" s="60"/>
      <c r="C200" s="61"/>
      <c r="D200" s="61"/>
      <c r="E200" s="61"/>
      <c r="F200" s="61"/>
      <c r="G200" s="61"/>
      <c r="H200" s="61"/>
      <c r="I200" s="61"/>
      <c r="J200" s="61"/>
      <c r="K200" s="61"/>
      <c r="L200" s="44"/>
      <c r="M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</sheetData>
  <sheetProtection sheet="1" autoFilter="0" formatColumns="0" formatRows="0" objects="1" scenarios="1" spinCount="100000" saltValue="P9UjZt1uLvFl0IOUlheEBNFT/7esepkNQAIhK3wZu8eQ8JUwMBPXlvHZ1zWqOitHTUBd8K+O0l8La2T5UtUCrw==" hashValue="arSCf3R4MAS7gonBfGP3T7hW38T7Yyl4uX/5tfGWDZ8MoRR0t4pZZUzzfHhAKjuMnCY95Uhri721pkNcbzoIcw==" algorithmName="SHA-512" password="CC35"/>
  <autoFilter ref="C87:K1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5_01/111103202"/>
    <hyperlink ref="F125" r:id="rId2" display="https://podminky.urs.cz/item/CS_URS_2025_01/111211201"/>
    <hyperlink ref="F130" r:id="rId3" display="https://podminky.urs.cz/item/CS_URS_2025_01/111203201"/>
    <hyperlink ref="F135" r:id="rId4" display="https://podminky.urs.cz/item/CS_URS_2025_01/171151131"/>
    <hyperlink ref="F146" r:id="rId5" display="https://podminky.urs.cz/item/CS_URS_2025_01/112101101"/>
    <hyperlink ref="F151" r:id="rId6" display="https://podminky.urs.cz/item/CS_URS_2025_01/112251101"/>
    <hyperlink ref="F156" r:id="rId7" display="https://podminky.urs.cz/item/CS_URS_2025_01/112251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34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Raná, Radčice a Krounka, Otradov, odstranění povodňových škod</v>
      </c>
      <c r="F7" s="143"/>
      <c r="G7" s="143"/>
      <c r="H7" s="143"/>
      <c r="L7" s="20"/>
    </row>
    <row r="8" s="1" customFormat="1" ht="12" customHeight="1">
      <c r="B8" s="20"/>
      <c r="D8" s="143" t="s">
        <v>106</v>
      </c>
      <c r="L8" s="20"/>
    </row>
    <row r="9" s="2" customFormat="1" ht="16.5" customHeight="1">
      <c r="A9" s="38"/>
      <c r="B9" s="44"/>
      <c r="C9" s="38"/>
      <c r="D9" s="38"/>
      <c r="E9" s="144" t="s">
        <v>107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108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271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4" t="s">
        <v>22</v>
      </c>
      <c r="G14" s="38"/>
      <c r="H14" s="38"/>
      <c r="I14" s="143" t="s">
        <v>23</v>
      </c>
      <c r="J14" s="147" t="str">
        <f>'Rekapitulace stavby'!AN8</f>
        <v>14.5.2025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19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19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4" t="s">
        <v>110</v>
      </c>
      <c r="F23" s="38"/>
      <c r="G23" s="38"/>
      <c r="H23" s="38"/>
      <c r="I23" s="143" t="s">
        <v>29</v>
      </c>
      <c r="J23" s="134" t="s">
        <v>19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35</v>
      </c>
      <c r="E25" s="38"/>
      <c r="F25" s="38"/>
      <c r="G25" s="38"/>
      <c r="H25" s="38"/>
      <c r="I25" s="143" t="s">
        <v>26</v>
      </c>
      <c r="J25" s="134" t="s">
        <v>19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4" t="s">
        <v>110</v>
      </c>
      <c r="F26" s="38"/>
      <c r="G26" s="38"/>
      <c r="H26" s="38"/>
      <c r="I26" s="143" t="s">
        <v>29</v>
      </c>
      <c r="J26" s="134" t="s">
        <v>19</v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36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38</v>
      </c>
      <c r="E32" s="38"/>
      <c r="F32" s="38"/>
      <c r="G32" s="38"/>
      <c r="H32" s="38"/>
      <c r="I32" s="38"/>
      <c r="J32" s="154">
        <f>ROUND(J89,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40</v>
      </c>
      <c r="G34" s="38"/>
      <c r="H34" s="38"/>
      <c r="I34" s="155" t="s">
        <v>39</v>
      </c>
      <c r="J34" s="155" t="s">
        <v>41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42</v>
      </c>
      <c r="E35" s="143" t="s">
        <v>43</v>
      </c>
      <c r="F35" s="157">
        <f>ROUND((SUM(BE89:BE175)),  2)</f>
        <v>0</v>
      </c>
      <c r="G35" s="38"/>
      <c r="H35" s="38"/>
      <c r="I35" s="158">
        <v>0.20999999999999999</v>
      </c>
      <c r="J35" s="157">
        <f>ROUND(((SUM(BE89:BE175))*I35),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44</v>
      </c>
      <c r="F36" s="157">
        <f>ROUND((SUM(BF89:BF175)),  2)</f>
        <v>0</v>
      </c>
      <c r="G36" s="38"/>
      <c r="H36" s="38"/>
      <c r="I36" s="158">
        <v>0.12</v>
      </c>
      <c r="J36" s="157">
        <f>ROUND(((SUM(BF89:BF175))*I36),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3" t="s">
        <v>42</v>
      </c>
      <c r="E37" s="143" t="s">
        <v>45</v>
      </c>
      <c r="F37" s="157">
        <f>ROUND((SUM(BG89:BG175)),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46</v>
      </c>
      <c r="F38" s="157">
        <f>ROUND((SUM(BH89:BH175)),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47</v>
      </c>
      <c r="F39" s="157">
        <f>ROUND((SUM(BI89:BI175)),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0" t="str">
        <f>E7</f>
        <v>Raná, Radčice a Krounka, Otradov, odstranění povodňových škod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70" t="s">
        <v>107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108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VRN - Ostatní a vedlejší náklady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3" t="str">
        <f>IF(J14="","",J14)</f>
        <v>14.5.2025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Štěpán Vyhnálek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>Štěpán Vyhnálek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4" t="s">
        <v>70</v>
      </c>
      <c r="D63" s="40"/>
      <c r="E63" s="40"/>
      <c r="F63" s="40"/>
      <c r="G63" s="40"/>
      <c r="H63" s="40"/>
      <c r="I63" s="40"/>
      <c r="J63" s="103">
        <f>J89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hidden="1" s="9" customFormat="1" ht="24.96" customHeight="1">
      <c r="A64" s="9"/>
      <c r="B64" s="175"/>
      <c r="C64" s="176"/>
      <c r="D64" s="177" t="s">
        <v>272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273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274</v>
      </c>
      <c r="E66" s="183"/>
      <c r="F66" s="183"/>
      <c r="G66" s="183"/>
      <c r="H66" s="183"/>
      <c r="I66" s="183"/>
      <c r="J66" s="184">
        <f>J125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275</v>
      </c>
      <c r="E67" s="183"/>
      <c r="F67" s="183"/>
      <c r="G67" s="183"/>
      <c r="H67" s="183"/>
      <c r="I67" s="183"/>
      <c r="J67" s="184">
        <f>J170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118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70" t="str">
        <f>E7</f>
        <v>Raná, Radčice a Krounka, Otradov, odstranění povodňových škod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106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70" t="s">
        <v>107</v>
      </c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108</v>
      </c>
      <c r="D80" s="40"/>
      <c r="E80" s="40"/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70" t="str">
        <f>E11</f>
        <v>VRN - Ostatní a vedlejší náklady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 xml:space="preserve"> </v>
      </c>
      <c r="G83" s="40"/>
      <c r="H83" s="40"/>
      <c r="I83" s="32" t="s">
        <v>23</v>
      </c>
      <c r="J83" s="73" t="str">
        <f>IF(J14="","",J14)</f>
        <v>14.5.2025</v>
      </c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Povodí Labe, státní podnik</v>
      </c>
      <c r="G85" s="40"/>
      <c r="H85" s="40"/>
      <c r="I85" s="32" t="s">
        <v>33</v>
      </c>
      <c r="J85" s="36" t="str">
        <f>E23</f>
        <v>Štěpán Vyhnálek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31</v>
      </c>
      <c r="D86" s="40"/>
      <c r="E86" s="40"/>
      <c r="F86" s="27" t="str">
        <f>IF(E20="","",E20)</f>
        <v>Vyplň údaj</v>
      </c>
      <c r="G86" s="40"/>
      <c r="H86" s="40"/>
      <c r="I86" s="32" t="s">
        <v>35</v>
      </c>
      <c r="J86" s="36" t="str">
        <f>E26</f>
        <v>Štěpán Vyhnálek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6"/>
      <c r="B88" s="187"/>
      <c r="C88" s="188" t="s">
        <v>119</v>
      </c>
      <c r="D88" s="189" t="s">
        <v>57</v>
      </c>
      <c r="E88" s="189" t="s">
        <v>53</v>
      </c>
      <c r="F88" s="189" t="s">
        <v>54</v>
      </c>
      <c r="G88" s="189" t="s">
        <v>120</v>
      </c>
      <c r="H88" s="189" t="s">
        <v>121</v>
      </c>
      <c r="I88" s="189" t="s">
        <v>122</v>
      </c>
      <c r="J88" s="189" t="s">
        <v>113</v>
      </c>
      <c r="K88" s="190" t="s">
        <v>123</v>
      </c>
      <c r="L88" s="191"/>
      <c r="M88" s="93" t="s">
        <v>19</v>
      </c>
      <c r="N88" s="94" t="s">
        <v>42</v>
      </c>
      <c r="O88" s="94" t="s">
        <v>124</v>
      </c>
      <c r="P88" s="94" t="s">
        <v>125</v>
      </c>
      <c r="Q88" s="94" t="s">
        <v>126</v>
      </c>
      <c r="R88" s="94" t="s">
        <v>127</v>
      </c>
      <c r="S88" s="94" t="s">
        <v>128</v>
      </c>
      <c r="T88" s="94" t="s">
        <v>129</v>
      </c>
      <c r="U88" s="95" t="s">
        <v>130</v>
      </c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8"/>
      <c r="B89" s="39"/>
      <c r="C89" s="100" t="s">
        <v>131</v>
      </c>
      <c r="D89" s="40"/>
      <c r="E89" s="40"/>
      <c r="F89" s="40"/>
      <c r="G89" s="40"/>
      <c r="H89" s="40"/>
      <c r="I89" s="40"/>
      <c r="J89" s="192">
        <f>BK89</f>
        <v>0</v>
      </c>
      <c r="K89" s="40"/>
      <c r="L89" s="44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4">
        <f>T90</f>
        <v>0</v>
      </c>
      <c r="U89" s="9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71</v>
      </c>
      <c r="AU89" s="17" t="s">
        <v>114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71</v>
      </c>
      <c r="E90" s="199" t="s">
        <v>86</v>
      </c>
      <c r="F90" s="199" t="s">
        <v>276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P91+P125+P170</f>
        <v>0</v>
      </c>
      <c r="Q90" s="204"/>
      <c r="R90" s="205">
        <f>R91+R125+R170</f>
        <v>0</v>
      </c>
      <c r="S90" s="204"/>
      <c r="T90" s="205">
        <f>T91+T125+T170</f>
        <v>0</v>
      </c>
      <c r="U90" s="20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177</v>
      </c>
      <c r="AT90" s="208" t="s">
        <v>71</v>
      </c>
      <c r="AU90" s="208" t="s">
        <v>72</v>
      </c>
      <c r="AY90" s="207" t="s">
        <v>134</v>
      </c>
      <c r="BK90" s="209">
        <f>BK91+BK125+BK170</f>
        <v>0</v>
      </c>
    </row>
    <row r="91" s="12" customFormat="1" ht="22.8" customHeight="1">
      <c r="A91" s="12"/>
      <c r="B91" s="196"/>
      <c r="C91" s="197"/>
      <c r="D91" s="198" t="s">
        <v>71</v>
      </c>
      <c r="E91" s="210" t="s">
        <v>277</v>
      </c>
      <c r="F91" s="210" t="s">
        <v>278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SUM(P92:P124)</f>
        <v>0</v>
      </c>
      <c r="Q91" s="204"/>
      <c r="R91" s="205">
        <f>SUM(R92:R124)</f>
        <v>0</v>
      </c>
      <c r="S91" s="204"/>
      <c r="T91" s="205">
        <f>SUM(T92:T124)</f>
        <v>0</v>
      </c>
      <c r="U91" s="20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177</v>
      </c>
      <c r="AT91" s="208" t="s">
        <v>71</v>
      </c>
      <c r="AU91" s="208" t="s">
        <v>79</v>
      </c>
      <c r="AY91" s="207" t="s">
        <v>134</v>
      </c>
      <c r="BK91" s="209">
        <f>SUM(BK92:BK124)</f>
        <v>0</v>
      </c>
    </row>
    <row r="92" s="2" customFormat="1" ht="49.05" customHeight="1">
      <c r="A92" s="38"/>
      <c r="B92" s="39"/>
      <c r="C92" s="212" t="s">
        <v>79</v>
      </c>
      <c r="D92" s="212" t="s">
        <v>136</v>
      </c>
      <c r="E92" s="213" t="s">
        <v>279</v>
      </c>
      <c r="F92" s="214" t="s">
        <v>280</v>
      </c>
      <c r="G92" s="215" t="s">
        <v>281</v>
      </c>
      <c r="H92" s="216">
        <v>1</v>
      </c>
      <c r="I92" s="217"/>
      <c r="J92" s="218">
        <f>ROUND(I92*H92,2)</f>
        <v>0</v>
      </c>
      <c r="K92" s="214" t="s">
        <v>19</v>
      </c>
      <c r="L92" s="44"/>
      <c r="M92" s="219" t="s">
        <v>19</v>
      </c>
      <c r="N92" s="220" t="s">
        <v>45</v>
      </c>
      <c r="O92" s="85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1">
        <f>S92*H92</f>
        <v>0</v>
      </c>
      <c r="U92" s="222" t="s">
        <v>19</v>
      </c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282</v>
      </c>
      <c r="AT92" s="223" t="s">
        <v>136</v>
      </c>
      <c r="AU92" s="223" t="s">
        <v>81</v>
      </c>
      <c r="AY92" s="17" t="s">
        <v>134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141</v>
      </c>
      <c r="BK92" s="224">
        <f>ROUND(I92*H92,2)</f>
        <v>0</v>
      </c>
      <c r="BL92" s="17" t="s">
        <v>282</v>
      </c>
      <c r="BM92" s="223" t="s">
        <v>283</v>
      </c>
    </row>
    <row r="93" s="2" customFormat="1">
      <c r="A93" s="38"/>
      <c r="B93" s="39"/>
      <c r="C93" s="40"/>
      <c r="D93" s="225" t="s">
        <v>143</v>
      </c>
      <c r="E93" s="40"/>
      <c r="F93" s="226" t="s">
        <v>280</v>
      </c>
      <c r="G93" s="40"/>
      <c r="H93" s="40"/>
      <c r="I93" s="227"/>
      <c r="J93" s="40"/>
      <c r="K93" s="40"/>
      <c r="L93" s="44"/>
      <c r="M93" s="228"/>
      <c r="N93" s="229"/>
      <c r="O93" s="85"/>
      <c r="P93" s="85"/>
      <c r="Q93" s="85"/>
      <c r="R93" s="85"/>
      <c r="S93" s="85"/>
      <c r="T93" s="85"/>
      <c r="U93" s="86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143</v>
      </c>
      <c r="AU93" s="17" t="s">
        <v>81</v>
      </c>
    </row>
    <row r="94" s="14" customFormat="1">
      <c r="A94" s="14"/>
      <c r="B94" s="243"/>
      <c r="C94" s="244"/>
      <c r="D94" s="225" t="s">
        <v>146</v>
      </c>
      <c r="E94" s="245" t="s">
        <v>19</v>
      </c>
      <c r="F94" s="246" t="s">
        <v>284</v>
      </c>
      <c r="G94" s="244"/>
      <c r="H94" s="245" t="s">
        <v>19</v>
      </c>
      <c r="I94" s="247"/>
      <c r="J94" s="244"/>
      <c r="K94" s="244"/>
      <c r="L94" s="248"/>
      <c r="M94" s="249"/>
      <c r="N94" s="250"/>
      <c r="O94" s="250"/>
      <c r="P94" s="250"/>
      <c r="Q94" s="250"/>
      <c r="R94" s="250"/>
      <c r="S94" s="250"/>
      <c r="T94" s="250"/>
      <c r="U94" s="251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146</v>
      </c>
      <c r="AU94" s="252" t="s">
        <v>81</v>
      </c>
      <c r="AV94" s="14" t="s">
        <v>79</v>
      </c>
      <c r="AW94" s="14" t="s">
        <v>34</v>
      </c>
      <c r="AX94" s="14" t="s">
        <v>72</v>
      </c>
      <c r="AY94" s="252" t="s">
        <v>134</v>
      </c>
    </row>
    <row r="95" s="14" customFormat="1">
      <c r="A95" s="14"/>
      <c r="B95" s="243"/>
      <c r="C95" s="244"/>
      <c r="D95" s="225" t="s">
        <v>146</v>
      </c>
      <c r="E95" s="245" t="s">
        <v>19</v>
      </c>
      <c r="F95" s="246" t="s">
        <v>285</v>
      </c>
      <c r="G95" s="244"/>
      <c r="H95" s="245" t="s">
        <v>19</v>
      </c>
      <c r="I95" s="247"/>
      <c r="J95" s="244"/>
      <c r="K95" s="244"/>
      <c r="L95" s="248"/>
      <c r="M95" s="249"/>
      <c r="N95" s="250"/>
      <c r="O95" s="250"/>
      <c r="P95" s="250"/>
      <c r="Q95" s="250"/>
      <c r="R95" s="250"/>
      <c r="S95" s="250"/>
      <c r="T95" s="250"/>
      <c r="U95" s="251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146</v>
      </c>
      <c r="AU95" s="252" t="s">
        <v>81</v>
      </c>
      <c r="AV95" s="14" t="s">
        <v>79</v>
      </c>
      <c r="AW95" s="14" t="s">
        <v>34</v>
      </c>
      <c r="AX95" s="14" t="s">
        <v>72</v>
      </c>
      <c r="AY95" s="252" t="s">
        <v>134</v>
      </c>
    </row>
    <row r="96" s="13" customFormat="1">
      <c r="A96" s="13"/>
      <c r="B96" s="232"/>
      <c r="C96" s="233"/>
      <c r="D96" s="225" t="s">
        <v>146</v>
      </c>
      <c r="E96" s="234" t="s">
        <v>19</v>
      </c>
      <c r="F96" s="235" t="s">
        <v>79</v>
      </c>
      <c r="G96" s="233"/>
      <c r="H96" s="236">
        <v>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0"/>
      <c r="U96" s="241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146</v>
      </c>
      <c r="AU96" s="242" t="s">
        <v>81</v>
      </c>
      <c r="AV96" s="13" t="s">
        <v>81</v>
      </c>
      <c r="AW96" s="13" t="s">
        <v>34</v>
      </c>
      <c r="AX96" s="13" t="s">
        <v>79</v>
      </c>
      <c r="AY96" s="242" t="s">
        <v>134</v>
      </c>
    </row>
    <row r="97" s="2" customFormat="1" ht="16.5" customHeight="1">
      <c r="A97" s="38"/>
      <c r="B97" s="39"/>
      <c r="C97" s="212" t="s">
        <v>81</v>
      </c>
      <c r="D97" s="212" t="s">
        <v>136</v>
      </c>
      <c r="E97" s="213" t="s">
        <v>286</v>
      </c>
      <c r="F97" s="214" t="s">
        <v>287</v>
      </c>
      <c r="G97" s="215" t="s">
        <v>281</v>
      </c>
      <c r="H97" s="216">
        <v>1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45</v>
      </c>
      <c r="O97" s="85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1">
        <f>S97*H97</f>
        <v>0</v>
      </c>
      <c r="U97" s="222" t="s">
        <v>19</v>
      </c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282</v>
      </c>
      <c r="AT97" s="223" t="s">
        <v>136</v>
      </c>
      <c r="AU97" s="223" t="s">
        <v>81</v>
      </c>
      <c r="AY97" s="17" t="s">
        <v>134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141</v>
      </c>
      <c r="BK97" s="224">
        <f>ROUND(I97*H97,2)</f>
        <v>0</v>
      </c>
      <c r="BL97" s="17" t="s">
        <v>282</v>
      </c>
      <c r="BM97" s="223" t="s">
        <v>288</v>
      </c>
    </row>
    <row r="98" s="2" customFormat="1">
      <c r="A98" s="38"/>
      <c r="B98" s="39"/>
      <c r="C98" s="40"/>
      <c r="D98" s="225" t="s">
        <v>143</v>
      </c>
      <c r="E98" s="40"/>
      <c r="F98" s="226" t="s">
        <v>287</v>
      </c>
      <c r="G98" s="40"/>
      <c r="H98" s="40"/>
      <c r="I98" s="227"/>
      <c r="J98" s="40"/>
      <c r="K98" s="40"/>
      <c r="L98" s="44"/>
      <c r="M98" s="228"/>
      <c r="N98" s="229"/>
      <c r="O98" s="85"/>
      <c r="P98" s="85"/>
      <c r="Q98" s="85"/>
      <c r="R98" s="85"/>
      <c r="S98" s="85"/>
      <c r="T98" s="85"/>
      <c r="U98" s="86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143</v>
      </c>
      <c r="AU98" s="17" t="s">
        <v>81</v>
      </c>
    </row>
    <row r="99" s="14" customFormat="1">
      <c r="A99" s="14"/>
      <c r="B99" s="243"/>
      <c r="C99" s="244"/>
      <c r="D99" s="225" t="s">
        <v>146</v>
      </c>
      <c r="E99" s="245" t="s">
        <v>19</v>
      </c>
      <c r="F99" s="246" t="s">
        <v>287</v>
      </c>
      <c r="G99" s="244"/>
      <c r="H99" s="245" t="s">
        <v>19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0"/>
      <c r="U99" s="251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146</v>
      </c>
      <c r="AU99" s="252" t="s">
        <v>81</v>
      </c>
      <c r="AV99" s="14" t="s">
        <v>79</v>
      </c>
      <c r="AW99" s="14" t="s">
        <v>34</v>
      </c>
      <c r="AX99" s="14" t="s">
        <v>72</v>
      </c>
      <c r="AY99" s="252" t="s">
        <v>134</v>
      </c>
    </row>
    <row r="100" s="13" customFormat="1">
      <c r="A100" s="13"/>
      <c r="B100" s="232"/>
      <c r="C100" s="233"/>
      <c r="D100" s="225" t="s">
        <v>146</v>
      </c>
      <c r="E100" s="234" t="s">
        <v>19</v>
      </c>
      <c r="F100" s="235" t="s">
        <v>79</v>
      </c>
      <c r="G100" s="233"/>
      <c r="H100" s="236">
        <v>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0"/>
      <c r="U100" s="241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146</v>
      </c>
      <c r="AU100" s="242" t="s">
        <v>81</v>
      </c>
      <c r="AV100" s="13" t="s">
        <v>81</v>
      </c>
      <c r="AW100" s="13" t="s">
        <v>34</v>
      </c>
      <c r="AX100" s="13" t="s">
        <v>79</v>
      </c>
      <c r="AY100" s="242" t="s">
        <v>134</v>
      </c>
    </row>
    <row r="101" s="2" customFormat="1" ht="44.25" customHeight="1">
      <c r="A101" s="38"/>
      <c r="B101" s="39"/>
      <c r="C101" s="212" t="s">
        <v>156</v>
      </c>
      <c r="D101" s="212" t="s">
        <v>136</v>
      </c>
      <c r="E101" s="213" t="s">
        <v>289</v>
      </c>
      <c r="F101" s="214" t="s">
        <v>290</v>
      </c>
      <c r="G101" s="215" t="s">
        <v>281</v>
      </c>
      <c r="H101" s="216">
        <v>1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45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1">
        <f>S101*H101</f>
        <v>0</v>
      </c>
      <c r="U101" s="222" t="s">
        <v>19</v>
      </c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282</v>
      </c>
      <c r="AT101" s="223" t="s">
        <v>136</v>
      </c>
      <c r="AU101" s="223" t="s">
        <v>81</v>
      </c>
      <c r="AY101" s="17" t="s">
        <v>134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141</v>
      </c>
      <c r="BK101" s="224">
        <f>ROUND(I101*H101,2)</f>
        <v>0</v>
      </c>
      <c r="BL101" s="17" t="s">
        <v>282</v>
      </c>
      <c r="BM101" s="223" t="s">
        <v>291</v>
      </c>
    </row>
    <row r="102" s="2" customFormat="1">
      <c r="A102" s="38"/>
      <c r="B102" s="39"/>
      <c r="C102" s="40"/>
      <c r="D102" s="225" t="s">
        <v>143</v>
      </c>
      <c r="E102" s="40"/>
      <c r="F102" s="226" t="s">
        <v>290</v>
      </c>
      <c r="G102" s="40"/>
      <c r="H102" s="40"/>
      <c r="I102" s="227"/>
      <c r="J102" s="40"/>
      <c r="K102" s="40"/>
      <c r="L102" s="44"/>
      <c r="M102" s="228"/>
      <c r="N102" s="229"/>
      <c r="O102" s="85"/>
      <c r="P102" s="85"/>
      <c r="Q102" s="85"/>
      <c r="R102" s="85"/>
      <c r="S102" s="85"/>
      <c r="T102" s="85"/>
      <c r="U102" s="86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143</v>
      </c>
      <c r="AU102" s="17" t="s">
        <v>81</v>
      </c>
    </row>
    <row r="103" s="13" customFormat="1">
      <c r="A103" s="13"/>
      <c r="B103" s="232"/>
      <c r="C103" s="233"/>
      <c r="D103" s="225" t="s">
        <v>146</v>
      </c>
      <c r="E103" s="234" t="s">
        <v>19</v>
      </c>
      <c r="F103" s="235" t="s">
        <v>79</v>
      </c>
      <c r="G103" s="233"/>
      <c r="H103" s="236">
        <v>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0"/>
      <c r="U103" s="241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146</v>
      </c>
      <c r="AU103" s="242" t="s">
        <v>81</v>
      </c>
      <c r="AV103" s="13" t="s">
        <v>81</v>
      </c>
      <c r="AW103" s="13" t="s">
        <v>34</v>
      </c>
      <c r="AX103" s="13" t="s">
        <v>79</v>
      </c>
      <c r="AY103" s="242" t="s">
        <v>134</v>
      </c>
    </row>
    <row r="104" s="2" customFormat="1" ht="24.15" customHeight="1">
      <c r="A104" s="38"/>
      <c r="B104" s="39"/>
      <c r="C104" s="212" t="s">
        <v>141</v>
      </c>
      <c r="D104" s="212" t="s">
        <v>136</v>
      </c>
      <c r="E104" s="213" t="s">
        <v>292</v>
      </c>
      <c r="F104" s="214" t="s">
        <v>293</v>
      </c>
      <c r="G104" s="215" t="s">
        <v>281</v>
      </c>
      <c r="H104" s="216">
        <v>1</v>
      </c>
      <c r="I104" s="217"/>
      <c r="J104" s="218">
        <f>ROUND(I104*H104,2)</f>
        <v>0</v>
      </c>
      <c r="K104" s="214" t="s">
        <v>19</v>
      </c>
      <c r="L104" s="44"/>
      <c r="M104" s="219" t="s">
        <v>19</v>
      </c>
      <c r="N104" s="220" t="s">
        <v>45</v>
      </c>
      <c r="O104" s="85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1">
        <f>S104*H104</f>
        <v>0</v>
      </c>
      <c r="U104" s="222" t="s">
        <v>19</v>
      </c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282</v>
      </c>
      <c r="AT104" s="223" t="s">
        <v>136</v>
      </c>
      <c r="AU104" s="223" t="s">
        <v>81</v>
      </c>
      <c r="AY104" s="17" t="s">
        <v>134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141</v>
      </c>
      <c r="BK104" s="224">
        <f>ROUND(I104*H104,2)</f>
        <v>0</v>
      </c>
      <c r="BL104" s="17" t="s">
        <v>282</v>
      </c>
      <c r="BM104" s="223" t="s">
        <v>294</v>
      </c>
    </row>
    <row r="105" s="2" customFormat="1">
      <c r="A105" s="38"/>
      <c r="B105" s="39"/>
      <c r="C105" s="40"/>
      <c r="D105" s="225" t="s">
        <v>143</v>
      </c>
      <c r="E105" s="40"/>
      <c r="F105" s="226" t="s">
        <v>293</v>
      </c>
      <c r="G105" s="40"/>
      <c r="H105" s="40"/>
      <c r="I105" s="227"/>
      <c r="J105" s="40"/>
      <c r="K105" s="40"/>
      <c r="L105" s="44"/>
      <c r="M105" s="228"/>
      <c r="N105" s="229"/>
      <c r="O105" s="85"/>
      <c r="P105" s="85"/>
      <c r="Q105" s="85"/>
      <c r="R105" s="85"/>
      <c r="S105" s="85"/>
      <c r="T105" s="85"/>
      <c r="U105" s="86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143</v>
      </c>
      <c r="AU105" s="17" t="s">
        <v>81</v>
      </c>
    </row>
    <row r="106" s="14" customFormat="1">
      <c r="A106" s="14"/>
      <c r="B106" s="243"/>
      <c r="C106" s="244"/>
      <c r="D106" s="225" t="s">
        <v>146</v>
      </c>
      <c r="E106" s="245" t="s">
        <v>19</v>
      </c>
      <c r="F106" s="246" t="s">
        <v>295</v>
      </c>
      <c r="G106" s="244"/>
      <c r="H106" s="245" t="s">
        <v>19</v>
      </c>
      <c r="I106" s="247"/>
      <c r="J106" s="244"/>
      <c r="K106" s="244"/>
      <c r="L106" s="248"/>
      <c r="M106" s="249"/>
      <c r="N106" s="250"/>
      <c r="O106" s="250"/>
      <c r="P106" s="250"/>
      <c r="Q106" s="250"/>
      <c r="R106" s="250"/>
      <c r="S106" s="250"/>
      <c r="T106" s="250"/>
      <c r="U106" s="251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146</v>
      </c>
      <c r="AU106" s="252" t="s">
        <v>81</v>
      </c>
      <c r="AV106" s="14" t="s">
        <v>79</v>
      </c>
      <c r="AW106" s="14" t="s">
        <v>34</v>
      </c>
      <c r="AX106" s="14" t="s">
        <v>72</v>
      </c>
      <c r="AY106" s="252" t="s">
        <v>134</v>
      </c>
    </row>
    <row r="107" s="14" customFormat="1">
      <c r="A107" s="14"/>
      <c r="B107" s="243"/>
      <c r="C107" s="244"/>
      <c r="D107" s="225" t="s">
        <v>146</v>
      </c>
      <c r="E107" s="245" t="s">
        <v>19</v>
      </c>
      <c r="F107" s="246" t="s">
        <v>296</v>
      </c>
      <c r="G107" s="244"/>
      <c r="H107" s="245" t="s">
        <v>19</v>
      </c>
      <c r="I107" s="247"/>
      <c r="J107" s="244"/>
      <c r="K107" s="244"/>
      <c r="L107" s="248"/>
      <c r="M107" s="249"/>
      <c r="N107" s="250"/>
      <c r="O107" s="250"/>
      <c r="P107" s="250"/>
      <c r="Q107" s="250"/>
      <c r="R107" s="250"/>
      <c r="S107" s="250"/>
      <c r="T107" s="250"/>
      <c r="U107" s="251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146</v>
      </c>
      <c r="AU107" s="252" t="s">
        <v>81</v>
      </c>
      <c r="AV107" s="14" t="s">
        <v>79</v>
      </c>
      <c r="AW107" s="14" t="s">
        <v>34</v>
      </c>
      <c r="AX107" s="14" t="s">
        <v>72</v>
      </c>
      <c r="AY107" s="252" t="s">
        <v>134</v>
      </c>
    </row>
    <row r="108" s="14" customFormat="1">
      <c r="A108" s="14"/>
      <c r="B108" s="243"/>
      <c r="C108" s="244"/>
      <c r="D108" s="225" t="s">
        <v>146</v>
      </c>
      <c r="E108" s="245" t="s">
        <v>19</v>
      </c>
      <c r="F108" s="246" t="s">
        <v>297</v>
      </c>
      <c r="G108" s="244"/>
      <c r="H108" s="245" t="s">
        <v>19</v>
      </c>
      <c r="I108" s="247"/>
      <c r="J108" s="244"/>
      <c r="K108" s="244"/>
      <c r="L108" s="248"/>
      <c r="M108" s="249"/>
      <c r="N108" s="250"/>
      <c r="O108" s="250"/>
      <c r="P108" s="250"/>
      <c r="Q108" s="250"/>
      <c r="R108" s="250"/>
      <c r="S108" s="250"/>
      <c r="T108" s="250"/>
      <c r="U108" s="251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146</v>
      </c>
      <c r="AU108" s="252" t="s">
        <v>81</v>
      </c>
      <c r="AV108" s="14" t="s">
        <v>79</v>
      </c>
      <c r="AW108" s="14" t="s">
        <v>34</v>
      </c>
      <c r="AX108" s="14" t="s">
        <v>72</v>
      </c>
      <c r="AY108" s="252" t="s">
        <v>134</v>
      </c>
    </row>
    <row r="109" s="14" customFormat="1">
      <c r="A109" s="14"/>
      <c r="B109" s="243"/>
      <c r="C109" s="244"/>
      <c r="D109" s="225" t="s">
        <v>146</v>
      </c>
      <c r="E109" s="245" t="s">
        <v>19</v>
      </c>
      <c r="F109" s="246" t="s">
        <v>298</v>
      </c>
      <c r="G109" s="244"/>
      <c r="H109" s="245" t="s">
        <v>19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0"/>
      <c r="U109" s="251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146</v>
      </c>
      <c r="AU109" s="252" t="s">
        <v>81</v>
      </c>
      <c r="AV109" s="14" t="s">
        <v>79</v>
      </c>
      <c r="AW109" s="14" t="s">
        <v>34</v>
      </c>
      <c r="AX109" s="14" t="s">
        <v>72</v>
      </c>
      <c r="AY109" s="252" t="s">
        <v>134</v>
      </c>
    </row>
    <row r="110" s="14" customFormat="1">
      <c r="A110" s="14"/>
      <c r="B110" s="243"/>
      <c r="C110" s="244"/>
      <c r="D110" s="225" t="s">
        <v>146</v>
      </c>
      <c r="E110" s="245" t="s">
        <v>19</v>
      </c>
      <c r="F110" s="246" t="s">
        <v>299</v>
      </c>
      <c r="G110" s="244"/>
      <c r="H110" s="245" t="s">
        <v>19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0"/>
      <c r="U110" s="251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146</v>
      </c>
      <c r="AU110" s="252" t="s">
        <v>81</v>
      </c>
      <c r="AV110" s="14" t="s">
        <v>79</v>
      </c>
      <c r="AW110" s="14" t="s">
        <v>34</v>
      </c>
      <c r="AX110" s="14" t="s">
        <v>72</v>
      </c>
      <c r="AY110" s="252" t="s">
        <v>134</v>
      </c>
    </row>
    <row r="111" s="14" customFormat="1">
      <c r="A111" s="14"/>
      <c r="B111" s="243"/>
      <c r="C111" s="244"/>
      <c r="D111" s="225" t="s">
        <v>146</v>
      </c>
      <c r="E111" s="245" t="s">
        <v>19</v>
      </c>
      <c r="F111" s="246" t="s">
        <v>300</v>
      </c>
      <c r="G111" s="244"/>
      <c r="H111" s="245" t="s">
        <v>19</v>
      </c>
      <c r="I111" s="247"/>
      <c r="J111" s="244"/>
      <c r="K111" s="244"/>
      <c r="L111" s="248"/>
      <c r="M111" s="249"/>
      <c r="N111" s="250"/>
      <c r="O111" s="250"/>
      <c r="P111" s="250"/>
      <c r="Q111" s="250"/>
      <c r="R111" s="250"/>
      <c r="S111" s="250"/>
      <c r="T111" s="250"/>
      <c r="U111" s="251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146</v>
      </c>
      <c r="AU111" s="252" t="s">
        <v>81</v>
      </c>
      <c r="AV111" s="14" t="s">
        <v>79</v>
      </c>
      <c r="AW111" s="14" t="s">
        <v>34</v>
      </c>
      <c r="AX111" s="14" t="s">
        <v>72</v>
      </c>
      <c r="AY111" s="252" t="s">
        <v>134</v>
      </c>
    </row>
    <row r="112" s="14" customFormat="1">
      <c r="A112" s="14"/>
      <c r="B112" s="243"/>
      <c r="C112" s="244"/>
      <c r="D112" s="225" t="s">
        <v>146</v>
      </c>
      <c r="E112" s="245" t="s">
        <v>19</v>
      </c>
      <c r="F112" s="246" t="s">
        <v>301</v>
      </c>
      <c r="G112" s="244"/>
      <c r="H112" s="245" t="s">
        <v>19</v>
      </c>
      <c r="I112" s="247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0"/>
      <c r="U112" s="251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146</v>
      </c>
      <c r="AU112" s="252" t="s">
        <v>81</v>
      </c>
      <c r="AV112" s="14" t="s">
        <v>79</v>
      </c>
      <c r="AW112" s="14" t="s">
        <v>34</v>
      </c>
      <c r="AX112" s="14" t="s">
        <v>72</v>
      </c>
      <c r="AY112" s="252" t="s">
        <v>134</v>
      </c>
    </row>
    <row r="113" s="13" customFormat="1">
      <c r="A113" s="13"/>
      <c r="B113" s="232"/>
      <c r="C113" s="233"/>
      <c r="D113" s="225" t="s">
        <v>146</v>
      </c>
      <c r="E113" s="234" t="s">
        <v>19</v>
      </c>
      <c r="F113" s="235" t="s">
        <v>79</v>
      </c>
      <c r="G113" s="233"/>
      <c r="H113" s="236">
        <v>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0"/>
      <c r="U113" s="241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146</v>
      </c>
      <c r="AU113" s="242" t="s">
        <v>81</v>
      </c>
      <c r="AV113" s="13" t="s">
        <v>81</v>
      </c>
      <c r="AW113" s="13" t="s">
        <v>34</v>
      </c>
      <c r="AX113" s="13" t="s">
        <v>79</v>
      </c>
      <c r="AY113" s="242" t="s">
        <v>134</v>
      </c>
    </row>
    <row r="114" s="2" customFormat="1" ht="16.5" customHeight="1">
      <c r="A114" s="38"/>
      <c r="B114" s="39"/>
      <c r="C114" s="212" t="s">
        <v>177</v>
      </c>
      <c r="D114" s="212" t="s">
        <v>136</v>
      </c>
      <c r="E114" s="213" t="s">
        <v>302</v>
      </c>
      <c r="F114" s="214" t="s">
        <v>303</v>
      </c>
      <c r="G114" s="215" t="s">
        <v>281</v>
      </c>
      <c r="H114" s="216">
        <v>1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45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1">
        <f>S114*H114</f>
        <v>0</v>
      </c>
      <c r="U114" s="222" t="s">
        <v>19</v>
      </c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282</v>
      </c>
      <c r="AT114" s="223" t="s">
        <v>136</v>
      </c>
      <c r="AU114" s="223" t="s">
        <v>81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141</v>
      </c>
      <c r="BK114" s="224">
        <f>ROUND(I114*H114,2)</f>
        <v>0</v>
      </c>
      <c r="BL114" s="17" t="s">
        <v>282</v>
      </c>
      <c r="BM114" s="223" t="s">
        <v>304</v>
      </c>
    </row>
    <row r="115" s="2" customFormat="1">
      <c r="A115" s="38"/>
      <c r="B115" s="39"/>
      <c r="C115" s="40"/>
      <c r="D115" s="225" t="s">
        <v>143</v>
      </c>
      <c r="E115" s="40"/>
      <c r="F115" s="226" t="s">
        <v>303</v>
      </c>
      <c r="G115" s="40"/>
      <c r="H115" s="40"/>
      <c r="I115" s="227"/>
      <c r="J115" s="40"/>
      <c r="K115" s="40"/>
      <c r="L115" s="44"/>
      <c r="M115" s="228"/>
      <c r="N115" s="229"/>
      <c r="O115" s="85"/>
      <c r="P115" s="85"/>
      <c r="Q115" s="85"/>
      <c r="R115" s="85"/>
      <c r="S115" s="85"/>
      <c r="T115" s="85"/>
      <c r="U115" s="86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143</v>
      </c>
      <c r="AU115" s="17" t="s">
        <v>81</v>
      </c>
    </row>
    <row r="116" s="14" customFormat="1">
      <c r="A116" s="14"/>
      <c r="B116" s="243"/>
      <c r="C116" s="244"/>
      <c r="D116" s="225" t="s">
        <v>146</v>
      </c>
      <c r="E116" s="245" t="s">
        <v>19</v>
      </c>
      <c r="F116" s="246" t="s">
        <v>161</v>
      </c>
      <c r="G116" s="244"/>
      <c r="H116" s="245" t="s">
        <v>19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0"/>
      <c r="U116" s="251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146</v>
      </c>
      <c r="AU116" s="252" t="s">
        <v>81</v>
      </c>
      <c r="AV116" s="14" t="s">
        <v>79</v>
      </c>
      <c r="AW116" s="14" t="s">
        <v>34</v>
      </c>
      <c r="AX116" s="14" t="s">
        <v>72</v>
      </c>
      <c r="AY116" s="252" t="s">
        <v>134</v>
      </c>
    </row>
    <row r="117" s="14" customFormat="1">
      <c r="A117" s="14"/>
      <c r="B117" s="243"/>
      <c r="C117" s="244"/>
      <c r="D117" s="225" t="s">
        <v>146</v>
      </c>
      <c r="E117" s="245" t="s">
        <v>19</v>
      </c>
      <c r="F117" s="246" t="s">
        <v>305</v>
      </c>
      <c r="G117" s="244"/>
      <c r="H117" s="245" t="s">
        <v>19</v>
      </c>
      <c r="I117" s="247"/>
      <c r="J117" s="244"/>
      <c r="K117" s="244"/>
      <c r="L117" s="248"/>
      <c r="M117" s="249"/>
      <c r="N117" s="250"/>
      <c r="O117" s="250"/>
      <c r="P117" s="250"/>
      <c r="Q117" s="250"/>
      <c r="R117" s="250"/>
      <c r="S117" s="250"/>
      <c r="T117" s="250"/>
      <c r="U117" s="251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146</v>
      </c>
      <c r="AU117" s="252" t="s">
        <v>81</v>
      </c>
      <c r="AV117" s="14" t="s">
        <v>79</v>
      </c>
      <c r="AW117" s="14" t="s">
        <v>34</v>
      </c>
      <c r="AX117" s="14" t="s">
        <v>72</v>
      </c>
      <c r="AY117" s="252" t="s">
        <v>134</v>
      </c>
    </row>
    <row r="118" s="14" customFormat="1">
      <c r="A118" s="14"/>
      <c r="B118" s="243"/>
      <c r="C118" s="244"/>
      <c r="D118" s="225" t="s">
        <v>146</v>
      </c>
      <c r="E118" s="245" t="s">
        <v>19</v>
      </c>
      <c r="F118" s="246" t="s">
        <v>306</v>
      </c>
      <c r="G118" s="244"/>
      <c r="H118" s="245" t="s">
        <v>19</v>
      </c>
      <c r="I118" s="247"/>
      <c r="J118" s="244"/>
      <c r="K118" s="244"/>
      <c r="L118" s="248"/>
      <c r="M118" s="249"/>
      <c r="N118" s="250"/>
      <c r="O118" s="250"/>
      <c r="P118" s="250"/>
      <c r="Q118" s="250"/>
      <c r="R118" s="250"/>
      <c r="S118" s="250"/>
      <c r="T118" s="250"/>
      <c r="U118" s="251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146</v>
      </c>
      <c r="AU118" s="252" t="s">
        <v>81</v>
      </c>
      <c r="AV118" s="14" t="s">
        <v>79</v>
      </c>
      <c r="AW118" s="14" t="s">
        <v>34</v>
      </c>
      <c r="AX118" s="14" t="s">
        <v>72</v>
      </c>
      <c r="AY118" s="252" t="s">
        <v>134</v>
      </c>
    </row>
    <row r="119" s="14" customFormat="1">
      <c r="A119" s="14"/>
      <c r="B119" s="243"/>
      <c r="C119" s="244"/>
      <c r="D119" s="225" t="s">
        <v>146</v>
      </c>
      <c r="E119" s="245" t="s">
        <v>19</v>
      </c>
      <c r="F119" s="246" t="s">
        <v>307</v>
      </c>
      <c r="G119" s="244"/>
      <c r="H119" s="245" t="s">
        <v>19</v>
      </c>
      <c r="I119" s="247"/>
      <c r="J119" s="244"/>
      <c r="K119" s="244"/>
      <c r="L119" s="248"/>
      <c r="M119" s="249"/>
      <c r="N119" s="250"/>
      <c r="O119" s="250"/>
      <c r="P119" s="250"/>
      <c r="Q119" s="250"/>
      <c r="R119" s="250"/>
      <c r="S119" s="250"/>
      <c r="T119" s="250"/>
      <c r="U119" s="251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146</v>
      </c>
      <c r="AU119" s="252" t="s">
        <v>81</v>
      </c>
      <c r="AV119" s="14" t="s">
        <v>79</v>
      </c>
      <c r="AW119" s="14" t="s">
        <v>34</v>
      </c>
      <c r="AX119" s="14" t="s">
        <v>72</v>
      </c>
      <c r="AY119" s="252" t="s">
        <v>134</v>
      </c>
    </row>
    <row r="120" s="14" customFormat="1">
      <c r="A120" s="14"/>
      <c r="B120" s="243"/>
      <c r="C120" s="244"/>
      <c r="D120" s="225" t="s">
        <v>146</v>
      </c>
      <c r="E120" s="245" t="s">
        <v>19</v>
      </c>
      <c r="F120" s="246" t="s">
        <v>308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0"/>
      <c r="U120" s="251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146</v>
      </c>
      <c r="AU120" s="252" t="s">
        <v>81</v>
      </c>
      <c r="AV120" s="14" t="s">
        <v>79</v>
      </c>
      <c r="AW120" s="14" t="s">
        <v>34</v>
      </c>
      <c r="AX120" s="14" t="s">
        <v>72</v>
      </c>
      <c r="AY120" s="252" t="s">
        <v>134</v>
      </c>
    </row>
    <row r="121" s="14" customFormat="1">
      <c r="A121" s="14"/>
      <c r="B121" s="243"/>
      <c r="C121" s="244"/>
      <c r="D121" s="225" t="s">
        <v>146</v>
      </c>
      <c r="E121" s="245" t="s">
        <v>19</v>
      </c>
      <c r="F121" s="246" t="s">
        <v>309</v>
      </c>
      <c r="G121" s="244"/>
      <c r="H121" s="245" t="s">
        <v>19</v>
      </c>
      <c r="I121" s="247"/>
      <c r="J121" s="244"/>
      <c r="K121" s="244"/>
      <c r="L121" s="248"/>
      <c r="M121" s="249"/>
      <c r="N121" s="250"/>
      <c r="O121" s="250"/>
      <c r="P121" s="250"/>
      <c r="Q121" s="250"/>
      <c r="R121" s="250"/>
      <c r="S121" s="250"/>
      <c r="T121" s="250"/>
      <c r="U121" s="251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146</v>
      </c>
      <c r="AU121" s="252" t="s">
        <v>81</v>
      </c>
      <c r="AV121" s="14" t="s">
        <v>79</v>
      </c>
      <c r="AW121" s="14" t="s">
        <v>34</v>
      </c>
      <c r="AX121" s="14" t="s">
        <v>72</v>
      </c>
      <c r="AY121" s="252" t="s">
        <v>134</v>
      </c>
    </row>
    <row r="122" s="14" customFormat="1">
      <c r="A122" s="14"/>
      <c r="B122" s="243"/>
      <c r="C122" s="244"/>
      <c r="D122" s="225" t="s">
        <v>146</v>
      </c>
      <c r="E122" s="245" t="s">
        <v>19</v>
      </c>
      <c r="F122" s="246" t="s">
        <v>310</v>
      </c>
      <c r="G122" s="244"/>
      <c r="H122" s="245" t="s">
        <v>19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0"/>
      <c r="U122" s="251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146</v>
      </c>
      <c r="AU122" s="252" t="s">
        <v>81</v>
      </c>
      <c r="AV122" s="14" t="s">
        <v>79</v>
      </c>
      <c r="AW122" s="14" t="s">
        <v>34</v>
      </c>
      <c r="AX122" s="14" t="s">
        <v>72</v>
      </c>
      <c r="AY122" s="252" t="s">
        <v>134</v>
      </c>
    </row>
    <row r="123" s="14" customFormat="1">
      <c r="A123" s="14"/>
      <c r="B123" s="243"/>
      <c r="C123" s="244"/>
      <c r="D123" s="225" t="s">
        <v>146</v>
      </c>
      <c r="E123" s="245" t="s">
        <v>19</v>
      </c>
      <c r="F123" s="246" t="s">
        <v>311</v>
      </c>
      <c r="G123" s="244"/>
      <c r="H123" s="245" t="s">
        <v>19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0"/>
      <c r="U123" s="251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146</v>
      </c>
      <c r="AU123" s="252" t="s">
        <v>81</v>
      </c>
      <c r="AV123" s="14" t="s">
        <v>79</v>
      </c>
      <c r="AW123" s="14" t="s">
        <v>34</v>
      </c>
      <c r="AX123" s="14" t="s">
        <v>72</v>
      </c>
      <c r="AY123" s="252" t="s">
        <v>134</v>
      </c>
    </row>
    <row r="124" s="13" customFormat="1">
      <c r="A124" s="13"/>
      <c r="B124" s="232"/>
      <c r="C124" s="233"/>
      <c r="D124" s="225" t="s">
        <v>146</v>
      </c>
      <c r="E124" s="234" t="s">
        <v>19</v>
      </c>
      <c r="F124" s="235" t="s">
        <v>79</v>
      </c>
      <c r="G124" s="233"/>
      <c r="H124" s="236">
        <v>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0"/>
      <c r="U124" s="241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146</v>
      </c>
      <c r="AU124" s="242" t="s">
        <v>81</v>
      </c>
      <c r="AV124" s="13" t="s">
        <v>81</v>
      </c>
      <c r="AW124" s="13" t="s">
        <v>34</v>
      </c>
      <c r="AX124" s="13" t="s">
        <v>79</v>
      </c>
      <c r="AY124" s="242" t="s">
        <v>134</v>
      </c>
    </row>
    <row r="125" s="12" customFormat="1" ht="22.8" customHeight="1">
      <c r="A125" s="12"/>
      <c r="B125" s="196"/>
      <c r="C125" s="197"/>
      <c r="D125" s="198" t="s">
        <v>71</v>
      </c>
      <c r="E125" s="210" t="s">
        <v>312</v>
      </c>
      <c r="F125" s="210" t="s">
        <v>313</v>
      </c>
      <c r="G125" s="197"/>
      <c r="H125" s="197"/>
      <c r="I125" s="200"/>
      <c r="J125" s="211">
        <f>BK125</f>
        <v>0</v>
      </c>
      <c r="K125" s="197"/>
      <c r="L125" s="202"/>
      <c r="M125" s="203"/>
      <c r="N125" s="204"/>
      <c r="O125" s="204"/>
      <c r="P125" s="205">
        <f>SUM(P126:P169)</f>
        <v>0</v>
      </c>
      <c r="Q125" s="204"/>
      <c r="R125" s="205">
        <f>SUM(R126:R169)</f>
        <v>0</v>
      </c>
      <c r="S125" s="204"/>
      <c r="T125" s="205">
        <f>SUM(T126:T169)</f>
        <v>0</v>
      </c>
      <c r="U125" s="206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177</v>
      </c>
      <c r="AT125" s="208" t="s">
        <v>71</v>
      </c>
      <c r="AU125" s="208" t="s">
        <v>79</v>
      </c>
      <c r="AY125" s="207" t="s">
        <v>134</v>
      </c>
      <c r="BK125" s="209">
        <f>SUM(BK126:BK169)</f>
        <v>0</v>
      </c>
    </row>
    <row r="126" s="2" customFormat="1" ht="24.15" customHeight="1">
      <c r="A126" s="38"/>
      <c r="B126" s="39"/>
      <c r="C126" s="212" t="s">
        <v>183</v>
      </c>
      <c r="D126" s="212" t="s">
        <v>136</v>
      </c>
      <c r="E126" s="213" t="s">
        <v>314</v>
      </c>
      <c r="F126" s="214" t="s">
        <v>315</v>
      </c>
      <c r="G126" s="215" t="s">
        <v>281</v>
      </c>
      <c r="H126" s="216">
        <v>1</v>
      </c>
      <c r="I126" s="217"/>
      <c r="J126" s="218">
        <f>ROUND(I126*H126,2)</f>
        <v>0</v>
      </c>
      <c r="K126" s="214" t="s">
        <v>19</v>
      </c>
      <c r="L126" s="44"/>
      <c r="M126" s="219" t="s">
        <v>19</v>
      </c>
      <c r="N126" s="220" t="s">
        <v>45</v>
      </c>
      <c r="O126" s="85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1">
        <f>S126*H126</f>
        <v>0</v>
      </c>
      <c r="U126" s="222" t="s">
        <v>19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282</v>
      </c>
      <c r="AT126" s="223" t="s">
        <v>136</v>
      </c>
      <c r="AU126" s="223" t="s">
        <v>81</v>
      </c>
      <c r="AY126" s="17" t="s">
        <v>134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141</v>
      </c>
      <c r="BK126" s="224">
        <f>ROUND(I126*H126,2)</f>
        <v>0</v>
      </c>
      <c r="BL126" s="17" t="s">
        <v>282</v>
      </c>
      <c r="BM126" s="223" t="s">
        <v>316</v>
      </c>
    </row>
    <row r="127" s="2" customFormat="1">
      <c r="A127" s="38"/>
      <c r="B127" s="39"/>
      <c r="C127" s="40"/>
      <c r="D127" s="225" t="s">
        <v>143</v>
      </c>
      <c r="E127" s="40"/>
      <c r="F127" s="226" t="s">
        <v>315</v>
      </c>
      <c r="G127" s="40"/>
      <c r="H127" s="40"/>
      <c r="I127" s="227"/>
      <c r="J127" s="40"/>
      <c r="K127" s="40"/>
      <c r="L127" s="44"/>
      <c r="M127" s="228"/>
      <c r="N127" s="229"/>
      <c r="O127" s="85"/>
      <c r="P127" s="85"/>
      <c r="Q127" s="85"/>
      <c r="R127" s="85"/>
      <c r="S127" s="85"/>
      <c r="T127" s="85"/>
      <c r="U127" s="86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143</v>
      </c>
      <c r="AU127" s="17" t="s">
        <v>81</v>
      </c>
    </row>
    <row r="128" s="14" customFormat="1">
      <c r="A128" s="14"/>
      <c r="B128" s="243"/>
      <c r="C128" s="244"/>
      <c r="D128" s="225" t="s">
        <v>146</v>
      </c>
      <c r="E128" s="245" t="s">
        <v>19</v>
      </c>
      <c r="F128" s="246" t="s">
        <v>317</v>
      </c>
      <c r="G128" s="244"/>
      <c r="H128" s="245" t="s">
        <v>19</v>
      </c>
      <c r="I128" s="247"/>
      <c r="J128" s="244"/>
      <c r="K128" s="244"/>
      <c r="L128" s="248"/>
      <c r="M128" s="249"/>
      <c r="N128" s="250"/>
      <c r="O128" s="250"/>
      <c r="P128" s="250"/>
      <c r="Q128" s="250"/>
      <c r="R128" s="250"/>
      <c r="S128" s="250"/>
      <c r="T128" s="250"/>
      <c r="U128" s="251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146</v>
      </c>
      <c r="AU128" s="252" t="s">
        <v>81</v>
      </c>
      <c r="AV128" s="14" t="s">
        <v>79</v>
      </c>
      <c r="AW128" s="14" t="s">
        <v>34</v>
      </c>
      <c r="AX128" s="14" t="s">
        <v>72</v>
      </c>
      <c r="AY128" s="252" t="s">
        <v>134</v>
      </c>
    </row>
    <row r="129" s="14" customFormat="1">
      <c r="A129" s="14"/>
      <c r="B129" s="243"/>
      <c r="C129" s="244"/>
      <c r="D129" s="225" t="s">
        <v>146</v>
      </c>
      <c r="E129" s="245" t="s">
        <v>19</v>
      </c>
      <c r="F129" s="246" t="s">
        <v>318</v>
      </c>
      <c r="G129" s="244"/>
      <c r="H129" s="245" t="s">
        <v>19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0"/>
      <c r="U129" s="251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146</v>
      </c>
      <c r="AU129" s="252" t="s">
        <v>81</v>
      </c>
      <c r="AV129" s="14" t="s">
        <v>79</v>
      </c>
      <c r="AW129" s="14" t="s">
        <v>34</v>
      </c>
      <c r="AX129" s="14" t="s">
        <v>72</v>
      </c>
      <c r="AY129" s="252" t="s">
        <v>134</v>
      </c>
    </row>
    <row r="130" s="14" customFormat="1">
      <c r="A130" s="14"/>
      <c r="B130" s="243"/>
      <c r="C130" s="244"/>
      <c r="D130" s="225" t="s">
        <v>146</v>
      </c>
      <c r="E130" s="245" t="s">
        <v>19</v>
      </c>
      <c r="F130" s="246" t="s">
        <v>319</v>
      </c>
      <c r="G130" s="244"/>
      <c r="H130" s="245" t="s">
        <v>19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0"/>
      <c r="U130" s="251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146</v>
      </c>
      <c r="AU130" s="252" t="s">
        <v>81</v>
      </c>
      <c r="AV130" s="14" t="s">
        <v>79</v>
      </c>
      <c r="AW130" s="14" t="s">
        <v>34</v>
      </c>
      <c r="AX130" s="14" t="s">
        <v>72</v>
      </c>
      <c r="AY130" s="252" t="s">
        <v>134</v>
      </c>
    </row>
    <row r="131" s="14" customFormat="1">
      <c r="A131" s="14"/>
      <c r="B131" s="243"/>
      <c r="C131" s="244"/>
      <c r="D131" s="225" t="s">
        <v>146</v>
      </c>
      <c r="E131" s="245" t="s">
        <v>19</v>
      </c>
      <c r="F131" s="246" t="s">
        <v>320</v>
      </c>
      <c r="G131" s="244"/>
      <c r="H131" s="245" t="s">
        <v>19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0"/>
      <c r="U131" s="251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146</v>
      </c>
      <c r="AU131" s="252" t="s">
        <v>81</v>
      </c>
      <c r="AV131" s="14" t="s">
        <v>79</v>
      </c>
      <c r="AW131" s="14" t="s">
        <v>34</v>
      </c>
      <c r="AX131" s="14" t="s">
        <v>72</v>
      </c>
      <c r="AY131" s="252" t="s">
        <v>134</v>
      </c>
    </row>
    <row r="132" s="14" customFormat="1">
      <c r="A132" s="14"/>
      <c r="B132" s="243"/>
      <c r="C132" s="244"/>
      <c r="D132" s="225" t="s">
        <v>146</v>
      </c>
      <c r="E132" s="245" t="s">
        <v>19</v>
      </c>
      <c r="F132" s="246" t="s">
        <v>321</v>
      </c>
      <c r="G132" s="244"/>
      <c r="H132" s="245" t="s">
        <v>19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0"/>
      <c r="U132" s="251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146</v>
      </c>
      <c r="AU132" s="252" t="s">
        <v>81</v>
      </c>
      <c r="AV132" s="14" t="s">
        <v>79</v>
      </c>
      <c r="AW132" s="14" t="s">
        <v>34</v>
      </c>
      <c r="AX132" s="14" t="s">
        <v>72</v>
      </c>
      <c r="AY132" s="252" t="s">
        <v>134</v>
      </c>
    </row>
    <row r="133" s="14" customFormat="1">
      <c r="A133" s="14"/>
      <c r="B133" s="243"/>
      <c r="C133" s="244"/>
      <c r="D133" s="225" t="s">
        <v>146</v>
      </c>
      <c r="E133" s="245" t="s">
        <v>19</v>
      </c>
      <c r="F133" s="246" t="s">
        <v>322</v>
      </c>
      <c r="G133" s="244"/>
      <c r="H133" s="245" t="s">
        <v>19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0"/>
      <c r="U133" s="251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146</v>
      </c>
      <c r="AU133" s="252" t="s">
        <v>81</v>
      </c>
      <c r="AV133" s="14" t="s">
        <v>79</v>
      </c>
      <c r="AW133" s="14" t="s">
        <v>34</v>
      </c>
      <c r="AX133" s="14" t="s">
        <v>72</v>
      </c>
      <c r="AY133" s="252" t="s">
        <v>134</v>
      </c>
    </row>
    <row r="134" s="14" customFormat="1">
      <c r="A134" s="14"/>
      <c r="B134" s="243"/>
      <c r="C134" s="244"/>
      <c r="D134" s="225" t="s">
        <v>146</v>
      </c>
      <c r="E134" s="245" t="s">
        <v>19</v>
      </c>
      <c r="F134" s="246" t="s">
        <v>321</v>
      </c>
      <c r="G134" s="244"/>
      <c r="H134" s="245" t="s">
        <v>19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0"/>
      <c r="U134" s="251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146</v>
      </c>
      <c r="AU134" s="252" t="s">
        <v>81</v>
      </c>
      <c r="AV134" s="14" t="s">
        <v>79</v>
      </c>
      <c r="AW134" s="14" t="s">
        <v>34</v>
      </c>
      <c r="AX134" s="14" t="s">
        <v>72</v>
      </c>
      <c r="AY134" s="252" t="s">
        <v>134</v>
      </c>
    </row>
    <row r="135" s="14" customFormat="1">
      <c r="A135" s="14"/>
      <c r="B135" s="243"/>
      <c r="C135" s="244"/>
      <c r="D135" s="225" t="s">
        <v>146</v>
      </c>
      <c r="E135" s="245" t="s">
        <v>19</v>
      </c>
      <c r="F135" s="246" t="s">
        <v>323</v>
      </c>
      <c r="G135" s="244"/>
      <c r="H135" s="245" t="s">
        <v>19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0"/>
      <c r="U135" s="251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146</v>
      </c>
      <c r="AU135" s="252" t="s">
        <v>81</v>
      </c>
      <c r="AV135" s="14" t="s">
        <v>79</v>
      </c>
      <c r="AW135" s="14" t="s">
        <v>34</v>
      </c>
      <c r="AX135" s="14" t="s">
        <v>72</v>
      </c>
      <c r="AY135" s="252" t="s">
        <v>134</v>
      </c>
    </row>
    <row r="136" s="14" customFormat="1">
      <c r="A136" s="14"/>
      <c r="B136" s="243"/>
      <c r="C136" s="244"/>
      <c r="D136" s="225" t="s">
        <v>146</v>
      </c>
      <c r="E136" s="245" t="s">
        <v>19</v>
      </c>
      <c r="F136" s="246" t="s">
        <v>324</v>
      </c>
      <c r="G136" s="244"/>
      <c r="H136" s="245" t="s">
        <v>19</v>
      </c>
      <c r="I136" s="247"/>
      <c r="J136" s="244"/>
      <c r="K136" s="244"/>
      <c r="L136" s="248"/>
      <c r="M136" s="249"/>
      <c r="N136" s="250"/>
      <c r="O136" s="250"/>
      <c r="P136" s="250"/>
      <c r="Q136" s="250"/>
      <c r="R136" s="250"/>
      <c r="S136" s="250"/>
      <c r="T136" s="250"/>
      <c r="U136" s="251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146</v>
      </c>
      <c r="AU136" s="252" t="s">
        <v>81</v>
      </c>
      <c r="AV136" s="14" t="s">
        <v>79</v>
      </c>
      <c r="AW136" s="14" t="s">
        <v>34</v>
      </c>
      <c r="AX136" s="14" t="s">
        <v>72</v>
      </c>
      <c r="AY136" s="252" t="s">
        <v>134</v>
      </c>
    </row>
    <row r="137" s="14" customFormat="1">
      <c r="A137" s="14"/>
      <c r="B137" s="243"/>
      <c r="C137" s="244"/>
      <c r="D137" s="225" t="s">
        <v>146</v>
      </c>
      <c r="E137" s="245" t="s">
        <v>19</v>
      </c>
      <c r="F137" s="246" t="s">
        <v>325</v>
      </c>
      <c r="G137" s="244"/>
      <c r="H137" s="245" t="s">
        <v>19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0"/>
      <c r="U137" s="251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146</v>
      </c>
      <c r="AU137" s="252" t="s">
        <v>81</v>
      </c>
      <c r="AV137" s="14" t="s">
        <v>79</v>
      </c>
      <c r="AW137" s="14" t="s">
        <v>34</v>
      </c>
      <c r="AX137" s="14" t="s">
        <v>72</v>
      </c>
      <c r="AY137" s="252" t="s">
        <v>134</v>
      </c>
    </row>
    <row r="138" s="14" customFormat="1">
      <c r="A138" s="14"/>
      <c r="B138" s="243"/>
      <c r="C138" s="244"/>
      <c r="D138" s="225" t="s">
        <v>146</v>
      </c>
      <c r="E138" s="245" t="s">
        <v>19</v>
      </c>
      <c r="F138" s="246" t="s">
        <v>326</v>
      </c>
      <c r="G138" s="244"/>
      <c r="H138" s="245" t="s">
        <v>19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0"/>
      <c r="U138" s="251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146</v>
      </c>
      <c r="AU138" s="252" t="s">
        <v>81</v>
      </c>
      <c r="AV138" s="14" t="s">
        <v>79</v>
      </c>
      <c r="AW138" s="14" t="s">
        <v>34</v>
      </c>
      <c r="AX138" s="14" t="s">
        <v>72</v>
      </c>
      <c r="AY138" s="252" t="s">
        <v>134</v>
      </c>
    </row>
    <row r="139" s="13" customFormat="1">
      <c r="A139" s="13"/>
      <c r="B139" s="232"/>
      <c r="C139" s="233"/>
      <c r="D139" s="225" t="s">
        <v>146</v>
      </c>
      <c r="E139" s="234" t="s">
        <v>19</v>
      </c>
      <c r="F139" s="235" t="s">
        <v>79</v>
      </c>
      <c r="G139" s="233"/>
      <c r="H139" s="236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0"/>
      <c r="U139" s="241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146</v>
      </c>
      <c r="AU139" s="242" t="s">
        <v>81</v>
      </c>
      <c r="AV139" s="13" t="s">
        <v>81</v>
      </c>
      <c r="AW139" s="13" t="s">
        <v>34</v>
      </c>
      <c r="AX139" s="13" t="s">
        <v>79</v>
      </c>
      <c r="AY139" s="242" t="s">
        <v>134</v>
      </c>
    </row>
    <row r="140" s="2" customFormat="1" ht="37.8" customHeight="1">
      <c r="A140" s="38"/>
      <c r="B140" s="39"/>
      <c r="C140" s="212" t="s">
        <v>191</v>
      </c>
      <c r="D140" s="212" t="s">
        <v>136</v>
      </c>
      <c r="E140" s="213" t="s">
        <v>327</v>
      </c>
      <c r="F140" s="214" t="s">
        <v>328</v>
      </c>
      <c r="G140" s="215" t="s">
        <v>151</v>
      </c>
      <c r="H140" s="216">
        <v>1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45</v>
      </c>
      <c r="O140" s="85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1">
        <f>S140*H140</f>
        <v>0</v>
      </c>
      <c r="U140" s="222" t="s">
        <v>19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282</v>
      </c>
      <c r="AT140" s="223" t="s">
        <v>136</v>
      </c>
      <c r="AU140" s="223" t="s">
        <v>81</v>
      </c>
      <c r="AY140" s="17" t="s">
        <v>134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141</v>
      </c>
      <c r="BK140" s="224">
        <f>ROUND(I140*H140,2)</f>
        <v>0</v>
      </c>
      <c r="BL140" s="17" t="s">
        <v>282</v>
      </c>
      <c r="BM140" s="223" t="s">
        <v>329</v>
      </c>
    </row>
    <row r="141" s="2" customFormat="1">
      <c r="A141" s="38"/>
      <c r="B141" s="39"/>
      <c r="C141" s="40"/>
      <c r="D141" s="225" t="s">
        <v>143</v>
      </c>
      <c r="E141" s="40"/>
      <c r="F141" s="226" t="s">
        <v>328</v>
      </c>
      <c r="G141" s="40"/>
      <c r="H141" s="40"/>
      <c r="I141" s="227"/>
      <c r="J141" s="40"/>
      <c r="K141" s="40"/>
      <c r="L141" s="44"/>
      <c r="M141" s="228"/>
      <c r="N141" s="229"/>
      <c r="O141" s="85"/>
      <c r="P141" s="85"/>
      <c r="Q141" s="85"/>
      <c r="R141" s="85"/>
      <c r="S141" s="85"/>
      <c r="T141" s="85"/>
      <c r="U141" s="86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143</v>
      </c>
      <c r="AU141" s="17" t="s">
        <v>81</v>
      </c>
    </row>
    <row r="142" s="13" customFormat="1">
      <c r="A142" s="13"/>
      <c r="B142" s="232"/>
      <c r="C142" s="233"/>
      <c r="D142" s="225" t="s">
        <v>146</v>
      </c>
      <c r="E142" s="234" t="s">
        <v>19</v>
      </c>
      <c r="F142" s="235" t="s">
        <v>79</v>
      </c>
      <c r="G142" s="233"/>
      <c r="H142" s="236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0"/>
      <c r="U142" s="241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146</v>
      </c>
      <c r="AU142" s="242" t="s">
        <v>81</v>
      </c>
      <c r="AV142" s="13" t="s">
        <v>81</v>
      </c>
      <c r="AW142" s="13" t="s">
        <v>34</v>
      </c>
      <c r="AX142" s="13" t="s">
        <v>79</v>
      </c>
      <c r="AY142" s="242" t="s">
        <v>134</v>
      </c>
    </row>
    <row r="143" s="2" customFormat="1" ht="24.15" customHeight="1">
      <c r="A143" s="38"/>
      <c r="B143" s="39"/>
      <c r="C143" s="212" t="s">
        <v>198</v>
      </c>
      <c r="D143" s="212" t="s">
        <v>136</v>
      </c>
      <c r="E143" s="213" t="s">
        <v>330</v>
      </c>
      <c r="F143" s="214" t="s">
        <v>331</v>
      </c>
      <c r="G143" s="215" t="s">
        <v>281</v>
      </c>
      <c r="H143" s="216">
        <v>1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45</v>
      </c>
      <c r="O143" s="85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1">
        <f>S143*H143</f>
        <v>0</v>
      </c>
      <c r="U143" s="222" t="s">
        <v>19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282</v>
      </c>
      <c r="AT143" s="223" t="s">
        <v>136</v>
      </c>
      <c r="AU143" s="223" t="s">
        <v>81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141</v>
      </c>
      <c r="BK143" s="224">
        <f>ROUND(I143*H143,2)</f>
        <v>0</v>
      </c>
      <c r="BL143" s="17" t="s">
        <v>282</v>
      </c>
      <c r="BM143" s="223" t="s">
        <v>332</v>
      </c>
    </row>
    <row r="144" s="2" customFormat="1">
      <c r="A144" s="38"/>
      <c r="B144" s="39"/>
      <c r="C144" s="40"/>
      <c r="D144" s="225" t="s">
        <v>143</v>
      </c>
      <c r="E144" s="40"/>
      <c r="F144" s="226" t="s">
        <v>331</v>
      </c>
      <c r="G144" s="40"/>
      <c r="H144" s="40"/>
      <c r="I144" s="227"/>
      <c r="J144" s="40"/>
      <c r="K144" s="40"/>
      <c r="L144" s="44"/>
      <c r="M144" s="228"/>
      <c r="N144" s="229"/>
      <c r="O144" s="85"/>
      <c r="P144" s="85"/>
      <c r="Q144" s="85"/>
      <c r="R144" s="85"/>
      <c r="S144" s="85"/>
      <c r="T144" s="85"/>
      <c r="U144" s="86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143</v>
      </c>
      <c r="AU144" s="17" t="s">
        <v>81</v>
      </c>
    </row>
    <row r="145" s="13" customFormat="1">
      <c r="A145" s="13"/>
      <c r="B145" s="232"/>
      <c r="C145" s="233"/>
      <c r="D145" s="225" t="s">
        <v>146</v>
      </c>
      <c r="E145" s="234" t="s">
        <v>19</v>
      </c>
      <c r="F145" s="235" t="s">
        <v>79</v>
      </c>
      <c r="G145" s="233"/>
      <c r="H145" s="236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0"/>
      <c r="U145" s="241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146</v>
      </c>
      <c r="AU145" s="242" t="s">
        <v>81</v>
      </c>
      <c r="AV145" s="13" t="s">
        <v>81</v>
      </c>
      <c r="AW145" s="13" t="s">
        <v>34</v>
      </c>
      <c r="AX145" s="13" t="s">
        <v>79</v>
      </c>
      <c r="AY145" s="242" t="s">
        <v>134</v>
      </c>
    </row>
    <row r="146" s="2" customFormat="1" ht="16.5" customHeight="1">
      <c r="A146" s="38"/>
      <c r="B146" s="39"/>
      <c r="C146" s="212" t="s">
        <v>205</v>
      </c>
      <c r="D146" s="212" t="s">
        <v>136</v>
      </c>
      <c r="E146" s="213" t="s">
        <v>333</v>
      </c>
      <c r="F146" s="214" t="s">
        <v>334</v>
      </c>
      <c r="G146" s="215" t="s">
        <v>281</v>
      </c>
      <c r="H146" s="216">
        <v>1</v>
      </c>
      <c r="I146" s="217"/>
      <c r="J146" s="218">
        <f>ROUND(I146*H146,2)</f>
        <v>0</v>
      </c>
      <c r="K146" s="214" t="s">
        <v>19</v>
      </c>
      <c r="L146" s="44"/>
      <c r="M146" s="219" t="s">
        <v>19</v>
      </c>
      <c r="N146" s="220" t="s">
        <v>45</v>
      </c>
      <c r="O146" s="85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1">
        <f>S146*H146</f>
        <v>0</v>
      </c>
      <c r="U146" s="222" t="s">
        <v>19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282</v>
      </c>
      <c r="AT146" s="223" t="s">
        <v>136</v>
      </c>
      <c r="AU146" s="223" t="s">
        <v>81</v>
      </c>
      <c r="AY146" s="17" t="s">
        <v>134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141</v>
      </c>
      <c r="BK146" s="224">
        <f>ROUND(I146*H146,2)</f>
        <v>0</v>
      </c>
      <c r="BL146" s="17" t="s">
        <v>282</v>
      </c>
      <c r="BM146" s="223" t="s">
        <v>335</v>
      </c>
    </row>
    <row r="147" s="2" customFormat="1">
      <c r="A147" s="38"/>
      <c r="B147" s="39"/>
      <c r="C147" s="40"/>
      <c r="D147" s="225" t="s">
        <v>143</v>
      </c>
      <c r="E147" s="40"/>
      <c r="F147" s="226" t="s">
        <v>334</v>
      </c>
      <c r="G147" s="40"/>
      <c r="H147" s="40"/>
      <c r="I147" s="227"/>
      <c r="J147" s="40"/>
      <c r="K147" s="40"/>
      <c r="L147" s="44"/>
      <c r="M147" s="228"/>
      <c r="N147" s="229"/>
      <c r="O147" s="85"/>
      <c r="P147" s="85"/>
      <c r="Q147" s="85"/>
      <c r="R147" s="85"/>
      <c r="S147" s="85"/>
      <c r="T147" s="85"/>
      <c r="U147" s="86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143</v>
      </c>
      <c r="AU147" s="17" t="s">
        <v>81</v>
      </c>
    </row>
    <row r="148" s="14" customFormat="1">
      <c r="A148" s="14"/>
      <c r="B148" s="243"/>
      <c r="C148" s="244"/>
      <c r="D148" s="225" t="s">
        <v>146</v>
      </c>
      <c r="E148" s="245" t="s">
        <v>19</v>
      </c>
      <c r="F148" s="246" t="s">
        <v>336</v>
      </c>
      <c r="G148" s="244"/>
      <c r="H148" s="245" t="s">
        <v>19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0"/>
      <c r="U148" s="251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146</v>
      </c>
      <c r="AU148" s="252" t="s">
        <v>81</v>
      </c>
      <c r="AV148" s="14" t="s">
        <v>79</v>
      </c>
      <c r="AW148" s="14" t="s">
        <v>34</v>
      </c>
      <c r="AX148" s="14" t="s">
        <v>72</v>
      </c>
      <c r="AY148" s="252" t="s">
        <v>134</v>
      </c>
    </row>
    <row r="149" s="13" customFormat="1">
      <c r="A149" s="13"/>
      <c r="B149" s="232"/>
      <c r="C149" s="233"/>
      <c r="D149" s="225" t="s">
        <v>146</v>
      </c>
      <c r="E149" s="234" t="s">
        <v>19</v>
      </c>
      <c r="F149" s="235" t="s">
        <v>79</v>
      </c>
      <c r="G149" s="233"/>
      <c r="H149" s="236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0"/>
      <c r="U149" s="241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146</v>
      </c>
      <c r="AU149" s="242" t="s">
        <v>81</v>
      </c>
      <c r="AV149" s="13" t="s">
        <v>81</v>
      </c>
      <c r="AW149" s="13" t="s">
        <v>34</v>
      </c>
      <c r="AX149" s="13" t="s">
        <v>79</v>
      </c>
      <c r="AY149" s="242" t="s">
        <v>134</v>
      </c>
    </row>
    <row r="150" s="2" customFormat="1" ht="24.15" customHeight="1">
      <c r="A150" s="38"/>
      <c r="B150" s="39"/>
      <c r="C150" s="212" t="s">
        <v>212</v>
      </c>
      <c r="D150" s="212" t="s">
        <v>136</v>
      </c>
      <c r="E150" s="213" t="s">
        <v>337</v>
      </c>
      <c r="F150" s="214" t="s">
        <v>338</v>
      </c>
      <c r="G150" s="215" t="s">
        <v>281</v>
      </c>
      <c r="H150" s="216">
        <v>1</v>
      </c>
      <c r="I150" s="217"/>
      <c r="J150" s="218">
        <f>ROUND(I150*H150,2)</f>
        <v>0</v>
      </c>
      <c r="K150" s="214" t="s">
        <v>19</v>
      </c>
      <c r="L150" s="44"/>
      <c r="M150" s="219" t="s">
        <v>19</v>
      </c>
      <c r="N150" s="220" t="s">
        <v>45</v>
      </c>
      <c r="O150" s="85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1">
        <f>S150*H150</f>
        <v>0</v>
      </c>
      <c r="U150" s="222" t="s">
        <v>19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282</v>
      </c>
      <c r="AT150" s="223" t="s">
        <v>136</v>
      </c>
      <c r="AU150" s="223" t="s">
        <v>81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141</v>
      </c>
      <c r="BK150" s="224">
        <f>ROUND(I150*H150,2)</f>
        <v>0</v>
      </c>
      <c r="BL150" s="17" t="s">
        <v>282</v>
      </c>
      <c r="BM150" s="223" t="s">
        <v>339</v>
      </c>
    </row>
    <row r="151" s="2" customFormat="1">
      <c r="A151" s="38"/>
      <c r="B151" s="39"/>
      <c r="C151" s="40"/>
      <c r="D151" s="225" t="s">
        <v>143</v>
      </c>
      <c r="E151" s="40"/>
      <c r="F151" s="226" t="s">
        <v>338</v>
      </c>
      <c r="G151" s="40"/>
      <c r="H151" s="40"/>
      <c r="I151" s="227"/>
      <c r="J151" s="40"/>
      <c r="K151" s="40"/>
      <c r="L151" s="44"/>
      <c r="M151" s="228"/>
      <c r="N151" s="229"/>
      <c r="O151" s="85"/>
      <c r="P151" s="85"/>
      <c r="Q151" s="85"/>
      <c r="R151" s="85"/>
      <c r="S151" s="85"/>
      <c r="T151" s="85"/>
      <c r="U151" s="86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143</v>
      </c>
      <c r="AU151" s="17" t="s">
        <v>81</v>
      </c>
    </row>
    <row r="152" s="14" customFormat="1">
      <c r="A152" s="14"/>
      <c r="B152" s="243"/>
      <c r="C152" s="244"/>
      <c r="D152" s="225" t="s">
        <v>146</v>
      </c>
      <c r="E152" s="245" t="s">
        <v>19</v>
      </c>
      <c r="F152" s="246" t="s">
        <v>340</v>
      </c>
      <c r="G152" s="244"/>
      <c r="H152" s="245" t="s">
        <v>19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0"/>
      <c r="U152" s="251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146</v>
      </c>
      <c r="AU152" s="252" t="s">
        <v>81</v>
      </c>
      <c r="AV152" s="14" t="s">
        <v>79</v>
      </c>
      <c r="AW152" s="14" t="s">
        <v>34</v>
      </c>
      <c r="AX152" s="14" t="s">
        <v>72</v>
      </c>
      <c r="AY152" s="252" t="s">
        <v>134</v>
      </c>
    </row>
    <row r="153" s="14" customFormat="1">
      <c r="A153" s="14"/>
      <c r="B153" s="243"/>
      <c r="C153" s="244"/>
      <c r="D153" s="225" t="s">
        <v>146</v>
      </c>
      <c r="E153" s="245" t="s">
        <v>19</v>
      </c>
      <c r="F153" s="246" t="s">
        <v>341</v>
      </c>
      <c r="G153" s="244"/>
      <c r="H153" s="245" t="s">
        <v>19</v>
      </c>
      <c r="I153" s="247"/>
      <c r="J153" s="244"/>
      <c r="K153" s="244"/>
      <c r="L153" s="248"/>
      <c r="M153" s="249"/>
      <c r="N153" s="250"/>
      <c r="O153" s="250"/>
      <c r="P153" s="250"/>
      <c r="Q153" s="250"/>
      <c r="R153" s="250"/>
      <c r="S153" s="250"/>
      <c r="T153" s="250"/>
      <c r="U153" s="251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146</v>
      </c>
      <c r="AU153" s="252" t="s">
        <v>81</v>
      </c>
      <c r="AV153" s="14" t="s">
        <v>79</v>
      </c>
      <c r="AW153" s="14" t="s">
        <v>34</v>
      </c>
      <c r="AX153" s="14" t="s">
        <v>72</v>
      </c>
      <c r="AY153" s="252" t="s">
        <v>134</v>
      </c>
    </row>
    <row r="154" s="13" customFormat="1">
      <c r="A154" s="13"/>
      <c r="B154" s="232"/>
      <c r="C154" s="233"/>
      <c r="D154" s="225" t="s">
        <v>146</v>
      </c>
      <c r="E154" s="234" t="s">
        <v>19</v>
      </c>
      <c r="F154" s="235" t="s">
        <v>79</v>
      </c>
      <c r="G154" s="233"/>
      <c r="H154" s="236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0"/>
      <c r="U154" s="241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146</v>
      </c>
      <c r="AU154" s="242" t="s">
        <v>81</v>
      </c>
      <c r="AV154" s="13" t="s">
        <v>81</v>
      </c>
      <c r="AW154" s="13" t="s">
        <v>34</v>
      </c>
      <c r="AX154" s="13" t="s">
        <v>79</v>
      </c>
      <c r="AY154" s="242" t="s">
        <v>134</v>
      </c>
    </row>
    <row r="155" s="2" customFormat="1" ht="16.5" customHeight="1">
      <c r="A155" s="38"/>
      <c r="B155" s="39"/>
      <c r="C155" s="212" t="s">
        <v>219</v>
      </c>
      <c r="D155" s="212" t="s">
        <v>136</v>
      </c>
      <c r="E155" s="213" t="s">
        <v>342</v>
      </c>
      <c r="F155" s="214" t="s">
        <v>343</v>
      </c>
      <c r="G155" s="215" t="s">
        <v>281</v>
      </c>
      <c r="H155" s="216">
        <v>1</v>
      </c>
      <c r="I155" s="217"/>
      <c r="J155" s="218">
        <f>ROUND(I155*H155,2)</f>
        <v>0</v>
      </c>
      <c r="K155" s="214" t="s">
        <v>19</v>
      </c>
      <c r="L155" s="44"/>
      <c r="M155" s="219" t="s">
        <v>19</v>
      </c>
      <c r="N155" s="220" t="s">
        <v>45</v>
      </c>
      <c r="O155" s="85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1">
        <f>S155*H155</f>
        <v>0</v>
      </c>
      <c r="U155" s="222" t="s">
        <v>19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282</v>
      </c>
      <c r="AT155" s="223" t="s">
        <v>136</v>
      </c>
      <c r="AU155" s="223" t="s">
        <v>81</v>
      </c>
      <c r="AY155" s="17" t="s">
        <v>134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141</v>
      </c>
      <c r="BK155" s="224">
        <f>ROUND(I155*H155,2)</f>
        <v>0</v>
      </c>
      <c r="BL155" s="17" t="s">
        <v>282</v>
      </c>
      <c r="BM155" s="223" t="s">
        <v>344</v>
      </c>
    </row>
    <row r="156" s="2" customFormat="1">
      <c r="A156" s="38"/>
      <c r="B156" s="39"/>
      <c r="C156" s="40"/>
      <c r="D156" s="225" t="s">
        <v>143</v>
      </c>
      <c r="E156" s="40"/>
      <c r="F156" s="226" t="s">
        <v>343</v>
      </c>
      <c r="G156" s="40"/>
      <c r="H156" s="40"/>
      <c r="I156" s="227"/>
      <c r="J156" s="40"/>
      <c r="K156" s="40"/>
      <c r="L156" s="44"/>
      <c r="M156" s="228"/>
      <c r="N156" s="229"/>
      <c r="O156" s="85"/>
      <c r="P156" s="85"/>
      <c r="Q156" s="85"/>
      <c r="R156" s="85"/>
      <c r="S156" s="85"/>
      <c r="T156" s="85"/>
      <c r="U156" s="86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143</v>
      </c>
      <c r="AU156" s="17" t="s">
        <v>81</v>
      </c>
    </row>
    <row r="157" s="13" customFormat="1">
      <c r="A157" s="13"/>
      <c r="B157" s="232"/>
      <c r="C157" s="233"/>
      <c r="D157" s="225" t="s">
        <v>146</v>
      </c>
      <c r="E157" s="234" t="s">
        <v>19</v>
      </c>
      <c r="F157" s="235" t="s">
        <v>79</v>
      </c>
      <c r="G157" s="233"/>
      <c r="H157" s="236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0"/>
      <c r="U157" s="241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146</v>
      </c>
      <c r="AU157" s="242" t="s">
        <v>81</v>
      </c>
      <c r="AV157" s="13" t="s">
        <v>81</v>
      </c>
      <c r="AW157" s="13" t="s">
        <v>34</v>
      </c>
      <c r="AX157" s="13" t="s">
        <v>79</v>
      </c>
      <c r="AY157" s="242" t="s">
        <v>134</v>
      </c>
    </row>
    <row r="158" s="2" customFormat="1" ht="49.05" customHeight="1">
      <c r="A158" s="38"/>
      <c r="B158" s="39"/>
      <c r="C158" s="212" t="s">
        <v>8</v>
      </c>
      <c r="D158" s="212" t="s">
        <v>136</v>
      </c>
      <c r="E158" s="213" t="s">
        <v>345</v>
      </c>
      <c r="F158" s="214" t="s">
        <v>346</v>
      </c>
      <c r="G158" s="215" t="s">
        <v>281</v>
      </c>
      <c r="H158" s="216">
        <v>1</v>
      </c>
      <c r="I158" s="217"/>
      <c r="J158" s="218">
        <f>ROUND(I158*H158,2)</f>
        <v>0</v>
      </c>
      <c r="K158" s="214" t="s">
        <v>19</v>
      </c>
      <c r="L158" s="44"/>
      <c r="M158" s="219" t="s">
        <v>19</v>
      </c>
      <c r="N158" s="220" t="s">
        <v>45</v>
      </c>
      <c r="O158" s="85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1">
        <f>S158*H158</f>
        <v>0</v>
      </c>
      <c r="U158" s="222" t="s">
        <v>19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282</v>
      </c>
      <c r="AT158" s="223" t="s">
        <v>136</v>
      </c>
      <c r="AU158" s="223" t="s">
        <v>81</v>
      </c>
      <c r="AY158" s="17" t="s">
        <v>134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141</v>
      </c>
      <c r="BK158" s="224">
        <f>ROUND(I158*H158,2)</f>
        <v>0</v>
      </c>
      <c r="BL158" s="17" t="s">
        <v>282</v>
      </c>
      <c r="BM158" s="223" t="s">
        <v>347</v>
      </c>
    </row>
    <row r="159" s="2" customFormat="1">
      <c r="A159" s="38"/>
      <c r="B159" s="39"/>
      <c r="C159" s="40"/>
      <c r="D159" s="225" t="s">
        <v>143</v>
      </c>
      <c r="E159" s="40"/>
      <c r="F159" s="226" t="s">
        <v>346</v>
      </c>
      <c r="G159" s="40"/>
      <c r="H159" s="40"/>
      <c r="I159" s="227"/>
      <c r="J159" s="40"/>
      <c r="K159" s="40"/>
      <c r="L159" s="44"/>
      <c r="M159" s="228"/>
      <c r="N159" s="229"/>
      <c r="O159" s="85"/>
      <c r="P159" s="85"/>
      <c r="Q159" s="85"/>
      <c r="R159" s="85"/>
      <c r="S159" s="85"/>
      <c r="T159" s="85"/>
      <c r="U159" s="86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143</v>
      </c>
      <c r="AU159" s="17" t="s">
        <v>81</v>
      </c>
    </row>
    <row r="160" s="13" customFormat="1">
      <c r="A160" s="13"/>
      <c r="B160" s="232"/>
      <c r="C160" s="233"/>
      <c r="D160" s="225" t="s">
        <v>146</v>
      </c>
      <c r="E160" s="234" t="s">
        <v>19</v>
      </c>
      <c r="F160" s="235" t="s">
        <v>79</v>
      </c>
      <c r="G160" s="233"/>
      <c r="H160" s="236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0"/>
      <c r="U160" s="241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146</v>
      </c>
      <c r="AU160" s="242" t="s">
        <v>81</v>
      </c>
      <c r="AV160" s="13" t="s">
        <v>81</v>
      </c>
      <c r="AW160" s="13" t="s">
        <v>34</v>
      </c>
      <c r="AX160" s="13" t="s">
        <v>79</v>
      </c>
      <c r="AY160" s="242" t="s">
        <v>134</v>
      </c>
    </row>
    <row r="161" s="2" customFormat="1" ht="16.5" customHeight="1">
      <c r="A161" s="38"/>
      <c r="B161" s="39"/>
      <c r="C161" s="212" t="s">
        <v>230</v>
      </c>
      <c r="D161" s="212" t="s">
        <v>136</v>
      </c>
      <c r="E161" s="213" t="s">
        <v>348</v>
      </c>
      <c r="F161" s="214" t="s">
        <v>349</v>
      </c>
      <c r="G161" s="215" t="s">
        <v>281</v>
      </c>
      <c r="H161" s="216">
        <v>1</v>
      </c>
      <c r="I161" s="217"/>
      <c r="J161" s="218">
        <f>ROUND(I161*H161,2)</f>
        <v>0</v>
      </c>
      <c r="K161" s="214" t="s">
        <v>19</v>
      </c>
      <c r="L161" s="44"/>
      <c r="M161" s="219" t="s">
        <v>19</v>
      </c>
      <c r="N161" s="220" t="s">
        <v>45</v>
      </c>
      <c r="O161" s="85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1">
        <f>S161*H161</f>
        <v>0</v>
      </c>
      <c r="U161" s="222" t="s">
        <v>19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282</v>
      </c>
      <c r="AT161" s="223" t="s">
        <v>136</v>
      </c>
      <c r="AU161" s="223" t="s">
        <v>81</v>
      </c>
      <c r="AY161" s="17" t="s">
        <v>134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141</v>
      </c>
      <c r="BK161" s="224">
        <f>ROUND(I161*H161,2)</f>
        <v>0</v>
      </c>
      <c r="BL161" s="17" t="s">
        <v>282</v>
      </c>
      <c r="BM161" s="223" t="s">
        <v>350</v>
      </c>
    </row>
    <row r="162" s="2" customFormat="1">
      <c r="A162" s="38"/>
      <c r="B162" s="39"/>
      <c r="C162" s="40"/>
      <c r="D162" s="225" t="s">
        <v>143</v>
      </c>
      <c r="E162" s="40"/>
      <c r="F162" s="226" t="s">
        <v>349</v>
      </c>
      <c r="G162" s="40"/>
      <c r="H162" s="40"/>
      <c r="I162" s="227"/>
      <c r="J162" s="40"/>
      <c r="K162" s="40"/>
      <c r="L162" s="44"/>
      <c r="M162" s="228"/>
      <c r="N162" s="229"/>
      <c r="O162" s="85"/>
      <c r="P162" s="85"/>
      <c r="Q162" s="85"/>
      <c r="R162" s="85"/>
      <c r="S162" s="85"/>
      <c r="T162" s="85"/>
      <c r="U162" s="86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143</v>
      </c>
      <c r="AU162" s="17" t="s">
        <v>81</v>
      </c>
    </row>
    <row r="163" s="14" customFormat="1">
      <c r="A163" s="14"/>
      <c r="B163" s="243"/>
      <c r="C163" s="244"/>
      <c r="D163" s="225" t="s">
        <v>146</v>
      </c>
      <c r="E163" s="245" t="s">
        <v>19</v>
      </c>
      <c r="F163" s="246" t="s">
        <v>351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0"/>
      <c r="U163" s="251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146</v>
      </c>
      <c r="AU163" s="252" t="s">
        <v>81</v>
      </c>
      <c r="AV163" s="14" t="s">
        <v>79</v>
      </c>
      <c r="AW163" s="14" t="s">
        <v>34</v>
      </c>
      <c r="AX163" s="14" t="s">
        <v>72</v>
      </c>
      <c r="AY163" s="252" t="s">
        <v>134</v>
      </c>
    </row>
    <row r="164" s="13" customFormat="1">
      <c r="A164" s="13"/>
      <c r="B164" s="232"/>
      <c r="C164" s="233"/>
      <c r="D164" s="225" t="s">
        <v>146</v>
      </c>
      <c r="E164" s="234" t="s">
        <v>19</v>
      </c>
      <c r="F164" s="235" t="s">
        <v>79</v>
      </c>
      <c r="G164" s="233"/>
      <c r="H164" s="236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0"/>
      <c r="U164" s="241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146</v>
      </c>
      <c r="AU164" s="242" t="s">
        <v>81</v>
      </c>
      <c r="AV164" s="13" t="s">
        <v>81</v>
      </c>
      <c r="AW164" s="13" t="s">
        <v>34</v>
      </c>
      <c r="AX164" s="13" t="s">
        <v>79</v>
      </c>
      <c r="AY164" s="242" t="s">
        <v>134</v>
      </c>
    </row>
    <row r="165" s="2" customFormat="1" ht="24.15" customHeight="1">
      <c r="A165" s="38"/>
      <c r="B165" s="39"/>
      <c r="C165" s="212" t="s">
        <v>242</v>
      </c>
      <c r="D165" s="212" t="s">
        <v>136</v>
      </c>
      <c r="E165" s="213" t="s">
        <v>352</v>
      </c>
      <c r="F165" s="214" t="s">
        <v>353</v>
      </c>
      <c r="G165" s="215" t="s">
        <v>281</v>
      </c>
      <c r="H165" s="216">
        <v>1</v>
      </c>
      <c r="I165" s="217"/>
      <c r="J165" s="218">
        <f>ROUND(I165*H165,2)</f>
        <v>0</v>
      </c>
      <c r="K165" s="214" t="s">
        <v>19</v>
      </c>
      <c r="L165" s="44"/>
      <c r="M165" s="219" t="s">
        <v>19</v>
      </c>
      <c r="N165" s="220" t="s">
        <v>45</v>
      </c>
      <c r="O165" s="85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1">
        <f>S165*H165</f>
        <v>0</v>
      </c>
      <c r="U165" s="222" t="s">
        <v>19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282</v>
      </c>
      <c r="AT165" s="223" t="s">
        <v>136</v>
      </c>
      <c r="AU165" s="223" t="s">
        <v>81</v>
      </c>
      <c r="AY165" s="17" t="s">
        <v>134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141</v>
      </c>
      <c r="BK165" s="224">
        <f>ROUND(I165*H165,2)</f>
        <v>0</v>
      </c>
      <c r="BL165" s="17" t="s">
        <v>282</v>
      </c>
      <c r="BM165" s="223" t="s">
        <v>354</v>
      </c>
    </row>
    <row r="166" s="2" customFormat="1">
      <c r="A166" s="38"/>
      <c r="B166" s="39"/>
      <c r="C166" s="40"/>
      <c r="D166" s="225" t="s">
        <v>143</v>
      </c>
      <c r="E166" s="40"/>
      <c r="F166" s="226" t="s">
        <v>353</v>
      </c>
      <c r="G166" s="40"/>
      <c r="H166" s="40"/>
      <c r="I166" s="227"/>
      <c r="J166" s="40"/>
      <c r="K166" s="40"/>
      <c r="L166" s="44"/>
      <c r="M166" s="228"/>
      <c r="N166" s="229"/>
      <c r="O166" s="85"/>
      <c r="P166" s="85"/>
      <c r="Q166" s="85"/>
      <c r="R166" s="85"/>
      <c r="S166" s="85"/>
      <c r="T166" s="85"/>
      <c r="U166" s="86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143</v>
      </c>
      <c r="AU166" s="17" t="s">
        <v>81</v>
      </c>
    </row>
    <row r="167" s="14" customFormat="1">
      <c r="A167" s="14"/>
      <c r="B167" s="243"/>
      <c r="C167" s="244"/>
      <c r="D167" s="225" t="s">
        <v>146</v>
      </c>
      <c r="E167" s="245" t="s">
        <v>19</v>
      </c>
      <c r="F167" s="246" t="s">
        <v>355</v>
      </c>
      <c r="G167" s="244"/>
      <c r="H167" s="245" t="s">
        <v>19</v>
      </c>
      <c r="I167" s="247"/>
      <c r="J167" s="244"/>
      <c r="K167" s="244"/>
      <c r="L167" s="248"/>
      <c r="M167" s="249"/>
      <c r="N167" s="250"/>
      <c r="O167" s="250"/>
      <c r="P167" s="250"/>
      <c r="Q167" s="250"/>
      <c r="R167" s="250"/>
      <c r="S167" s="250"/>
      <c r="T167" s="250"/>
      <c r="U167" s="251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146</v>
      </c>
      <c r="AU167" s="252" t="s">
        <v>81</v>
      </c>
      <c r="AV167" s="14" t="s">
        <v>79</v>
      </c>
      <c r="AW167" s="14" t="s">
        <v>34</v>
      </c>
      <c r="AX167" s="14" t="s">
        <v>72</v>
      </c>
      <c r="AY167" s="252" t="s">
        <v>134</v>
      </c>
    </row>
    <row r="168" s="14" customFormat="1">
      <c r="A168" s="14"/>
      <c r="B168" s="243"/>
      <c r="C168" s="244"/>
      <c r="D168" s="225" t="s">
        <v>146</v>
      </c>
      <c r="E168" s="245" t="s">
        <v>19</v>
      </c>
      <c r="F168" s="246" t="s">
        <v>356</v>
      </c>
      <c r="G168" s="244"/>
      <c r="H168" s="245" t="s">
        <v>19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0"/>
      <c r="U168" s="251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146</v>
      </c>
      <c r="AU168" s="252" t="s">
        <v>81</v>
      </c>
      <c r="AV168" s="14" t="s">
        <v>79</v>
      </c>
      <c r="AW168" s="14" t="s">
        <v>34</v>
      </c>
      <c r="AX168" s="14" t="s">
        <v>72</v>
      </c>
      <c r="AY168" s="252" t="s">
        <v>134</v>
      </c>
    </row>
    <row r="169" s="13" customFormat="1">
      <c r="A169" s="13"/>
      <c r="B169" s="232"/>
      <c r="C169" s="233"/>
      <c r="D169" s="225" t="s">
        <v>146</v>
      </c>
      <c r="E169" s="234" t="s">
        <v>19</v>
      </c>
      <c r="F169" s="235" t="s">
        <v>79</v>
      </c>
      <c r="G169" s="233"/>
      <c r="H169" s="236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0"/>
      <c r="U169" s="241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146</v>
      </c>
      <c r="AU169" s="242" t="s">
        <v>81</v>
      </c>
      <c r="AV169" s="13" t="s">
        <v>81</v>
      </c>
      <c r="AW169" s="13" t="s">
        <v>34</v>
      </c>
      <c r="AX169" s="13" t="s">
        <v>79</v>
      </c>
      <c r="AY169" s="242" t="s">
        <v>134</v>
      </c>
    </row>
    <row r="170" s="12" customFormat="1" ht="22.8" customHeight="1">
      <c r="A170" s="12"/>
      <c r="B170" s="196"/>
      <c r="C170" s="197"/>
      <c r="D170" s="198" t="s">
        <v>71</v>
      </c>
      <c r="E170" s="210" t="s">
        <v>357</v>
      </c>
      <c r="F170" s="210" t="s">
        <v>358</v>
      </c>
      <c r="G170" s="197"/>
      <c r="H170" s="197"/>
      <c r="I170" s="200"/>
      <c r="J170" s="211">
        <f>BK170</f>
        <v>0</v>
      </c>
      <c r="K170" s="197"/>
      <c r="L170" s="202"/>
      <c r="M170" s="203"/>
      <c r="N170" s="204"/>
      <c r="O170" s="204"/>
      <c r="P170" s="205">
        <f>SUM(P171:P175)</f>
        <v>0</v>
      </c>
      <c r="Q170" s="204"/>
      <c r="R170" s="205">
        <f>SUM(R171:R175)</f>
        <v>0</v>
      </c>
      <c r="S170" s="204"/>
      <c r="T170" s="205">
        <f>SUM(T171:T175)</f>
        <v>0</v>
      </c>
      <c r="U170" s="206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7" t="s">
        <v>177</v>
      </c>
      <c r="AT170" s="208" t="s">
        <v>71</v>
      </c>
      <c r="AU170" s="208" t="s">
        <v>79</v>
      </c>
      <c r="AY170" s="207" t="s">
        <v>134</v>
      </c>
      <c r="BK170" s="209">
        <f>SUM(BK171:BK175)</f>
        <v>0</v>
      </c>
    </row>
    <row r="171" s="2" customFormat="1" ht="16.5" customHeight="1">
      <c r="A171" s="38"/>
      <c r="B171" s="39"/>
      <c r="C171" s="212" t="s">
        <v>256</v>
      </c>
      <c r="D171" s="212" t="s">
        <v>136</v>
      </c>
      <c r="E171" s="213" t="s">
        <v>359</v>
      </c>
      <c r="F171" s="214" t="s">
        <v>360</v>
      </c>
      <c r="G171" s="215" t="s">
        <v>151</v>
      </c>
      <c r="H171" s="216">
        <v>1</v>
      </c>
      <c r="I171" s="217"/>
      <c r="J171" s="218">
        <f>ROUND(I171*H171,2)</f>
        <v>0</v>
      </c>
      <c r="K171" s="214" t="s">
        <v>19</v>
      </c>
      <c r="L171" s="44"/>
      <c r="M171" s="219" t="s">
        <v>19</v>
      </c>
      <c r="N171" s="220" t="s">
        <v>45</v>
      </c>
      <c r="O171" s="85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1">
        <f>S171*H171</f>
        <v>0</v>
      </c>
      <c r="U171" s="222" t="s">
        <v>19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282</v>
      </c>
      <c r="AT171" s="223" t="s">
        <v>136</v>
      </c>
      <c r="AU171" s="223" t="s">
        <v>81</v>
      </c>
      <c r="AY171" s="17" t="s">
        <v>134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141</v>
      </c>
      <c r="BK171" s="224">
        <f>ROUND(I171*H171,2)</f>
        <v>0</v>
      </c>
      <c r="BL171" s="17" t="s">
        <v>282</v>
      </c>
      <c r="BM171" s="223" t="s">
        <v>361</v>
      </c>
    </row>
    <row r="172" s="2" customFormat="1">
      <c r="A172" s="38"/>
      <c r="B172" s="39"/>
      <c r="C172" s="40"/>
      <c r="D172" s="225" t="s">
        <v>143</v>
      </c>
      <c r="E172" s="40"/>
      <c r="F172" s="226" t="s">
        <v>360</v>
      </c>
      <c r="G172" s="40"/>
      <c r="H172" s="40"/>
      <c r="I172" s="227"/>
      <c r="J172" s="40"/>
      <c r="K172" s="40"/>
      <c r="L172" s="44"/>
      <c r="M172" s="228"/>
      <c r="N172" s="229"/>
      <c r="O172" s="85"/>
      <c r="P172" s="85"/>
      <c r="Q172" s="85"/>
      <c r="R172" s="85"/>
      <c r="S172" s="85"/>
      <c r="T172" s="85"/>
      <c r="U172" s="86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143</v>
      </c>
      <c r="AU172" s="17" t="s">
        <v>81</v>
      </c>
    </row>
    <row r="173" s="14" customFormat="1">
      <c r="A173" s="14"/>
      <c r="B173" s="243"/>
      <c r="C173" s="244"/>
      <c r="D173" s="225" t="s">
        <v>146</v>
      </c>
      <c r="E173" s="245" t="s">
        <v>19</v>
      </c>
      <c r="F173" s="246" t="s">
        <v>362</v>
      </c>
      <c r="G173" s="244"/>
      <c r="H173" s="245" t="s">
        <v>19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0"/>
      <c r="U173" s="251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146</v>
      </c>
      <c r="AU173" s="252" t="s">
        <v>81</v>
      </c>
      <c r="AV173" s="14" t="s">
        <v>79</v>
      </c>
      <c r="AW173" s="14" t="s">
        <v>34</v>
      </c>
      <c r="AX173" s="14" t="s">
        <v>72</v>
      </c>
      <c r="AY173" s="252" t="s">
        <v>134</v>
      </c>
    </row>
    <row r="174" s="14" customFormat="1">
      <c r="A174" s="14"/>
      <c r="B174" s="243"/>
      <c r="C174" s="244"/>
      <c r="D174" s="225" t="s">
        <v>146</v>
      </c>
      <c r="E174" s="245" t="s">
        <v>19</v>
      </c>
      <c r="F174" s="246" t="s">
        <v>363</v>
      </c>
      <c r="G174" s="244"/>
      <c r="H174" s="245" t="s">
        <v>19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0"/>
      <c r="U174" s="251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146</v>
      </c>
      <c r="AU174" s="252" t="s">
        <v>81</v>
      </c>
      <c r="AV174" s="14" t="s">
        <v>79</v>
      </c>
      <c r="AW174" s="14" t="s">
        <v>34</v>
      </c>
      <c r="AX174" s="14" t="s">
        <v>72</v>
      </c>
      <c r="AY174" s="252" t="s">
        <v>134</v>
      </c>
    </row>
    <row r="175" s="13" customFormat="1">
      <c r="A175" s="13"/>
      <c r="B175" s="232"/>
      <c r="C175" s="233"/>
      <c r="D175" s="225" t="s">
        <v>146</v>
      </c>
      <c r="E175" s="234" t="s">
        <v>19</v>
      </c>
      <c r="F175" s="235" t="s">
        <v>79</v>
      </c>
      <c r="G175" s="233"/>
      <c r="H175" s="236">
        <v>1</v>
      </c>
      <c r="I175" s="237"/>
      <c r="J175" s="233"/>
      <c r="K175" s="233"/>
      <c r="L175" s="238"/>
      <c r="M175" s="253"/>
      <c r="N175" s="254"/>
      <c r="O175" s="254"/>
      <c r="P175" s="254"/>
      <c r="Q175" s="254"/>
      <c r="R175" s="254"/>
      <c r="S175" s="254"/>
      <c r="T175" s="254"/>
      <c r="U175" s="255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146</v>
      </c>
      <c r="AU175" s="242" t="s">
        <v>81</v>
      </c>
      <c r="AV175" s="13" t="s">
        <v>81</v>
      </c>
      <c r="AW175" s="13" t="s">
        <v>34</v>
      </c>
      <c r="AX175" s="13" t="s">
        <v>79</v>
      </c>
      <c r="AY175" s="242" t="s">
        <v>134</v>
      </c>
    </row>
    <row r="176" s="2" customFormat="1" ht="6.96" customHeight="1">
      <c r="A176" s="38"/>
      <c r="B176" s="60"/>
      <c r="C176" s="61"/>
      <c r="D176" s="61"/>
      <c r="E176" s="61"/>
      <c r="F176" s="61"/>
      <c r="G176" s="61"/>
      <c r="H176" s="61"/>
      <c r="I176" s="61"/>
      <c r="J176" s="61"/>
      <c r="K176" s="61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4UWbmLgExqPExm6mCs15pLEjHrv7wV0fecGHJQK3X/wmKRCiIm8xt9tD8GwuxmO9ySe6JvgOWDa6J2XKTUrVOw==" hashValue="uYgDXjBwcs73AtTW0YHgAuTCdyD2e5geIKtUFBROf5IOQ3gea2XIQvVrOwu1j/EqEsxZy6nDzKOVeqMMYYi+9w==" algorithmName="SHA-512" password="CC35"/>
  <autoFilter ref="C88:K1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34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Raná, Radčice a Krounka, Otradov, odstranění povodňových škod</v>
      </c>
      <c r="F7" s="143"/>
      <c r="G7" s="143"/>
      <c r="H7" s="143"/>
      <c r="L7" s="20"/>
    </row>
    <row r="8" s="1" customFormat="1" ht="12" customHeight="1">
      <c r="B8" s="20"/>
      <c r="D8" s="143" t="s">
        <v>106</v>
      </c>
      <c r="L8" s="20"/>
    </row>
    <row r="9" s="2" customFormat="1" ht="16.5" customHeight="1">
      <c r="A9" s="38"/>
      <c r="B9" s="44"/>
      <c r="C9" s="38"/>
      <c r="D9" s="38"/>
      <c r="E9" s="144" t="s">
        <v>364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108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365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4" t="s">
        <v>22</v>
      </c>
      <c r="G14" s="38"/>
      <c r="H14" s="38"/>
      <c r="I14" s="143" t="s">
        <v>23</v>
      </c>
      <c r="J14" s="147" t="str">
        <f>'Rekapitulace stavby'!AN8</f>
        <v>14.5.2025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27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4" t="s">
        <v>28</v>
      </c>
      <c r="F23" s="38"/>
      <c r="G23" s="38"/>
      <c r="H23" s="38"/>
      <c r="I23" s="143" t="s">
        <v>29</v>
      </c>
      <c r="J23" s="134" t="s">
        <v>30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35</v>
      </c>
      <c r="E25" s="38"/>
      <c r="F25" s="38"/>
      <c r="G25" s="38"/>
      <c r="H25" s="38"/>
      <c r="I25" s="143" t="s">
        <v>26</v>
      </c>
      <c r="J25" s="134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4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36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38</v>
      </c>
      <c r="E32" s="38"/>
      <c r="F32" s="38"/>
      <c r="G32" s="38"/>
      <c r="H32" s="38"/>
      <c r="I32" s="38"/>
      <c r="J32" s="154">
        <f>ROUND(J88,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40</v>
      </c>
      <c r="G34" s="38"/>
      <c r="H34" s="38"/>
      <c r="I34" s="155" t="s">
        <v>39</v>
      </c>
      <c r="J34" s="155" t="s">
        <v>41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42</v>
      </c>
      <c r="E35" s="143" t="s">
        <v>43</v>
      </c>
      <c r="F35" s="157">
        <f>ROUND((SUM(BE88:BE131)),  2)</f>
        <v>0</v>
      </c>
      <c r="G35" s="38"/>
      <c r="H35" s="38"/>
      <c r="I35" s="158">
        <v>0.20999999999999999</v>
      </c>
      <c r="J35" s="157">
        <f>ROUND(((SUM(BE88:BE131))*I35),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44</v>
      </c>
      <c r="F36" s="157">
        <f>ROUND((SUM(BF88:BF131)),  2)</f>
        <v>0</v>
      </c>
      <c r="G36" s="38"/>
      <c r="H36" s="38"/>
      <c r="I36" s="158">
        <v>0.12</v>
      </c>
      <c r="J36" s="157">
        <f>ROUND(((SUM(BF88:BF131))*I36),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3" t="s">
        <v>42</v>
      </c>
      <c r="E37" s="143" t="s">
        <v>45</v>
      </c>
      <c r="F37" s="157">
        <f>ROUND((SUM(BG88:BG131)),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46</v>
      </c>
      <c r="F38" s="157">
        <f>ROUND((SUM(BH88:BH131)),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47</v>
      </c>
      <c r="F39" s="157">
        <f>ROUND((SUM(BI88:BI131)),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0" t="str">
        <f>E7</f>
        <v>Raná, Radčice a Krounka, Otradov, odstranění povodňových škod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70" t="s">
        <v>364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108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SO2 - Odstranění nánosů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3" t="str">
        <f>IF(J14="","",J14)</f>
        <v>14.5.2025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Povodí Labe, státní podnik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4" t="s">
        <v>70</v>
      </c>
      <c r="D63" s="40"/>
      <c r="E63" s="40"/>
      <c r="F63" s="40"/>
      <c r="G63" s="40"/>
      <c r="H63" s="40"/>
      <c r="I63" s="40"/>
      <c r="J63" s="103">
        <f>J88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hidden="1" s="9" customFormat="1" ht="24.96" customHeight="1">
      <c r="A64" s="9"/>
      <c r="B64" s="175"/>
      <c r="C64" s="176"/>
      <c r="D64" s="177" t="s">
        <v>115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116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117</v>
      </c>
      <c r="E66" s="183"/>
      <c r="F66" s="183"/>
      <c r="G66" s="183"/>
      <c r="H66" s="183"/>
      <c r="I66" s="183"/>
      <c r="J66" s="184">
        <f>J117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118</v>
      </c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70" t="str">
        <f>E7</f>
        <v>Raná, Radčice a Krounka, Otradov, odstranění povodňových škod</v>
      </c>
      <c r="F76" s="32"/>
      <c r="G76" s="32"/>
      <c r="H76" s="32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106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70" t="s">
        <v>364</v>
      </c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108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70" t="str">
        <f>E11</f>
        <v>SO2 - Odstranění nánosů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 xml:space="preserve"> </v>
      </c>
      <c r="G82" s="40"/>
      <c r="H82" s="40"/>
      <c r="I82" s="32" t="s">
        <v>23</v>
      </c>
      <c r="J82" s="73" t="str">
        <f>IF(J14="","",J14)</f>
        <v>14.5.2025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E17</f>
        <v>Povodí Labe, státní podnik</v>
      </c>
      <c r="G84" s="40"/>
      <c r="H84" s="40"/>
      <c r="I84" s="32" t="s">
        <v>33</v>
      </c>
      <c r="J84" s="36" t="str">
        <f>E23</f>
        <v>Povodí Labe, státní podnik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IF(E20="","",E20)</f>
        <v>Vyplň údaj</v>
      </c>
      <c r="G85" s="40"/>
      <c r="H85" s="40"/>
      <c r="I85" s="32" t="s">
        <v>35</v>
      </c>
      <c r="J85" s="36" t="str">
        <f>E26</f>
        <v xml:space="preserve"> 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6"/>
      <c r="B87" s="187"/>
      <c r="C87" s="188" t="s">
        <v>119</v>
      </c>
      <c r="D87" s="189" t="s">
        <v>57</v>
      </c>
      <c r="E87" s="189" t="s">
        <v>53</v>
      </c>
      <c r="F87" s="189" t="s">
        <v>54</v>
      </c>
      <c r="G87" s="189" t="s">
        <v>120</v>
      </c>
      <c r="H87" s="189" t="s">
        <v>121</v>
      </c>
      <c r="I87" s="189" t="s">
        <v>122</v>
      </c>
      <c r="J87" s="189" t="s">
        <v>113</v>
      </c>
      <c r="K87" s="190" t="s">
        <v>123</v>
      </c>
      <c r="L87" s="191"/>
      <c r="M87" s="93" t="s">
        <v>19</v>
      </c>
      <c r="N87" s="94" t="s">
        <v>42</v>
      </c>
      <c r="O87" s="94" t="s">
        <v>124</v>
      </c>
      <c r="P87" s="94" t="s">
        <v>125</v>
      </c>
      <c r="Q87" s="94" t="s">
        <v>126</v>
      </c>
      <c r="R87" s="94" t="s">
        <v>127</v>
      </c>
      <c r="S87" s="94" t="s">
        <v>128</v>
      </c>
      <c r="T87" s="94" t="s">
        <v>129</v>
      </c>
      <c r="U87" s="95" t="s">
        <v>130</v>
      </c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8"/>
      <c r="B88" s="39"/>
      <c r="C88" s="100" t="s">
        <v>131</v>
      </c>
      <c r="D88" s="40"/>
      <c r="E88" s="40"/>
      <c r="F88" s="40"/>
      <c r="G88" s="40"/>
      <c r="H88" s="40"/>
      <c r="I88" s="40"/>
      <c r="J88" s="192">
        <f>BK88</f>
        <v>0</v>
      </c>
      <c r="K88" s="40"/>
      <c r="L88" s="44"/>
      <c r="M88" s="96"/>
      <c r="N88" s="193"/>
      <c r="O88" s="97"/>
      <c r="P88" s="194">
        <f>P89</f>
        <v>0</v>
      </c>
      <c r="Q88" s="97"/>
      <c r="R88" s="194">
        <f>R89</f>
        <v>0</v>
      </c>
      <c r="S88" s="97"/>
      <c r="T88" s="194">
        <f>T89</f>
        <v>0</v>
      </c>
      <c r="U88" s="9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71</v>
      </c>
      <c r="AU88" s="17" t="s">
        <v>114</v>
      </c>
      <c r="BK88" s="195">
        <f>BK89</f>
        <v>0</v>
      </c>
    </row>
    <row r="89" s="12" customFormat="1" ht="25.92" customHeight="1">
      <c r="A89" s="12"/>
      <c r="B89" s="196"/>
      <c r="C89" s="197"/>
      <c r="D89" s="198" t="s">
        <v>71</v>
      </c>
      <c r="E89" s="199" t="s">
        <v>132</v>
      </c>
      <c r="F89" s="199" t="s">
        <v>133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P90+P117</f>
        <v>0</v>
      </c>
      <c r="Q89" s="204"/>
      <c r="R89" s="205">
        <f>R90+R117</f>
        <v>0</v>
      </c>
      <c r="S89" s="204"/>
      <c r="T89" s="205">
        <f>T90+T117</f>
        <v>0</v>
      </c>
      <c r="U89" s="206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79</v>
      </c>
      <c r="AT89" s="208" t="s">
        <v>71</v>
      </c>
      <c r="AU89" s="208" t="s">
        <v>72</v>
      </c>
      <c r="AY89" s="207" t="s">
        <v>134</v>
      </c>
      <c r="BK89" s="209">
        <f>BK90+BK117</f>
        <v>0</v>
      </c>
    </row>
    <row r="90" s="12" customFormat="1" ht="22.8" customHeight="1">
      <c r="A90" s="12"/>
      <c r="B90" s="196"/>
      <c r="C90" s="197"/>
      <c r="D90" s="198" t="s">
        <v>71</v>
      </c>
      <c r="E90" s="210" t="s">
        <v>79</v>
      </c>
      <c r="F90" s="210" t="s">
        <v>135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SUM(P91:P116)</f>
        <v>0</v>
      </c>
      <c r="Q90" s="204"/>
      <c r="R90" s="205">
        <f>SUM(R91:R116)</f>
        <v>0</v>
      </c>
      <c r="S90" s="204"/>
      <c r="T90" s="205">
        <f>SUM(T91:T116)</f>
        <v>0</v>
      </c>
      <c r="U90" s="20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79</v>
      </c>
      <c r="AT90" s="208" t="s">
        <v>71</v>
      </c>
      <c r="AU90" s="208" t="s">
        <v>79</v>
      </c>
      <c r="AY90" s="207" t="s">
        <v>134</v>
      </c>
      <c r="BK90" s="209">
        <f>SUM(BK91:BK116)</f>
        <v>0</v>
      </c>
    </row>
    <row r="91" s="2" customFormat="1" ht="24.15" customHeight="1">
      <c r="A91" s="38"/>
      <c r="B91" s="39"/>
      <c r="C91" s="212" t="s">
        <v>177</v>
      </c>
      <c r="D91" s="212" t="s">
        <v>136</v>
      </c>
      <c r="E91" s="213" t="s">
        <v>137</v>
      </c>
      <c r="F91" s="214" t="s">
        <v>366</v>
      </c>
      <c r="G91" s="215" t="s">
        <v>139</v>
      </c>
      <c r="H91" s="216">
        <v>0.20000000000000001</v>
      </c>
      <c r="I91" s="217"/>
      <c r="J91" s="218">
        <f>ROUND(I91*H91,2)</f>
        <v>0</v>
      </c>
      <c r="K91" s="214" t="s">
        <v>140</v>
      </c>
      <c r="L91" s="44"/>
      <c r="M91" s="219" t="s">
        <v>19</v>
      </c>
      <c r="N91" s="220" t="s">
        <v>45</v>
      </c>
      <c r="O91" s="85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1">
        <f>S91*H91</f>
        <v>0</v>
      </c>
      <c r="U91" s="222" t="s">
        <v>19</v>
      </c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141</v>
      </c>
      <c r="AT91" s="223" t="s">
        <v>136</v>
      </c>
      <c r="AU91" s="223" t="s">
        <v>81</v>
      </c>
      <c r="AY91" s="17" t="s">
        <v>134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141</v>
      </c>
      <c r="BK91" s="224">
        <f>ROUND(I91*H91,2)</f>
        <v>0</v>
      </c>
      <c r="BL91" s="17" t="s">
        <v>141</v>
      </c>
      <c r="BM91" s="223" t="s">
        <v>81</v>
      </c>
    </row>
    <row r="92" s="2" customFormat="1">
      <c r="A92" s="38"/>
      <c r="B92" s="39"/>
      <c r="C92" s="40"/>
      <c r="D92" s="225" t="s">
        <v>143</v>
      </c>
      <c r="E92" s="40"/>
      <c r="F92" s="226" t="s">
        <v>138</v>
      </c>
      <c r="G92" s="40"/>
      <c r="H92" s="40"/>
      <c r="I92" s="227"/>
      <c r="J92" s="40"/>
      <c r="K92" s="40"/>
      <c r="L92" s="44"/>
      <c r="M92" s="228"/>
      <c r="N92" s="229"/>
      <c r="O92" s="85"/>
      <c r="P92" s="85"/>
      <c r="Q92" s="85"/>
      <c r="R92" s="85"/>
      <c r="S92" s="85"/>
      <c r="T92" s="85"/>
      <c r="U92" s="86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143</v>
      </c>
      <c r="AU92" s="17" t="s">
        <v>81</v>
      </c>
    </row>
    <row r="93" s="2" customFormat="1">
      <c r="A93" s="38"/>
      <c r="B93" s="39"/>
      <c r="C93" s="40"/>
      <c r="D93" s="230" t="s">
        <v>144</v>
      </c>
      <c r="E93" s="40"/>
      <c r="F93" s="231" t="s">
        <v>145</v>
      </c>
      <c r="G93" s="40"/>
      <c r="H93" s="40"/>
      <c r="I93" s="227"/>
      <c r="J93" s="40"/>
      <c r="K93" s="40"/>
      <c r="L93" s="44"/>
      <c r="M93" s="228"/>
      <c r="N93" s="229"/>
      <c r="O93" s="85"/>
      <c r="P93" s="85"/>
      <c r="Q93" s="85"/>
      <c r="R93" s="85"/>
      <c r="S93" s="85"/>
      <c r="T93" s="85"/>
      <c r="U93" s="86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144</v>
      </c>
      <c r="AU93" s="17" t="s">
        <v>81</v>
      </c>
    </row>
    <row r="94" s="13" customFormat="1">
      <c r="A94" s="13"/>
      <c r="B94" s="232"/>
      <c r="C94" s="233"/>
      <c r="D94" s="225" t="s">
        <v>146</v>
      </c>
      <c r="E94" s="234" t="s">
        <v>19</v>
      </c>
      <c r="F94" s="235" t="s">
        <v>367</v>
      </c>
      <c r="G94" s="233"/>
      <c r="H94" s="236">
        <v>0.20000000000000001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0"/>
      <c r="U94" s="241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146</v>
      </c>
      <c r="AU94" s="242" t="s">
        <v>81</v>
      </c>
      <c r="AV94" s="13" t="s">
        <v>81</v>
      </c>
      <c r="AW94" s="13" t="s">
        <v>34</v>
      </c>
      <c r="AX94" s="13" t="s">
        <v>72</v>
      </c>
      <c r="AY94" s="242" t="s">
        <v>134</v>
      </c>
    </row>
    <row r="95" s="15" customFormat="1">
      <c r="A95" s="15"/>
      <c r="B95" s="256"/>
      <c r="C95" s="257"/>
      <c r="D95" s="225" t="s">
        <v>146</v>
      </c>
      <c r="E95" s="258" t="s">
        <v>19</v>
      </c>
      <c r="F95" s="259" t="s">
        <v>368</v>
      </c>
      <c r="G95" s="257"/>
      <c r="H95" s="260">
        <v>0.20000000000000001</v>
      </c>
      <c r="I95" s="261"/>
      <c r="J95" s="257"/>
      <c r="K95" s="257"/>
      <c r="L95" s="262"/>
      <c r="M95" s="263"/>
      <c r="N95" s="264"/>
      <c r="O95" s="264"/>
      <c r="P95" s="264"/>
      <c r="Q95" s="264"/>
      <c r="R95" s="264"/>
      <c r="S95" s="264"/>
      <c r="T95" s="264"/>
      <c r="U95" s="26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6" t="s">
        <v>146</v>
      </c>
      <c r="AU95" s="266" t="s">
        <v>81</v>
      </c>
      <c r="AV95" s="15" t="s">
        <v>141</v>
      </c>
      <c r="AW95" s="15" t="s">
        <v>34</v>
      </c>
      <c r="AX95" s="15" t="s">
        <v>79</v>
      </c>
      <c r="AY95" s="266" t="s">
        <v>134</v>
      </c>
    </row>
    <row r="96" s="2" customFormat="1" ht="24.15" customHeight="1">
      <c r="A96" s="38"/>
      <c r="B96" s="39"/>
      <c r="C96" s="212" t="s">
        <v>183</v>
      </c>
      <c r="D96" s="212" t="s">
        <v>136</v>
      </c>
      <c r="E96" s="213" t="s">
        <v>369</v>
      </c>
      <c r="F96" s="214" t="s">
        <v>370</v>
      </c>
      <c r="G96" s="215" t="s">
        <v>139</v>
      </c>
      <c r="H96" s="216">
        <v>0.20000000000000001</v>
      </c>
      <c r="I96" s="217"/>
      <c r="J96" s="218">
        <f>ROUND(I96*H96,2)</f>
        <v>0</v>
      </c>
      <c r="K96" s="214" t="s">
        <v>140</v>
      </c>
      <c r="L96" s="44"/>
      <c r="M96" s="219" t="s">
        <v>19</v>
      </c>
      <c r="N96" s="220" t="s">
        <v>45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1">
        <f>S96*H96</f>
        <v>0</v>
      </c>
      <c r="U96" s="222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141</v>
      </c>
      <c r="AT96" s="223" t="s">
        <v>136</v>
      </c>
      <c r="AU96" s="223" t="s">
        <v>81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141</v>
      </c>
      <c r="BK96" s="224">
        <f>ROUND(I96*H96,2)</f>
        <v>0</v>
      </c>
      <c r="BL96" s="17" t="s">
        <v>141</v>
      </c>
      <c r="BM96" s="223" t="s">
        <v>141</v>
      </c>
    </row>
    <row r="97" s="2" customFormat="1">
      <c r="A97" s="38"/>
      <c r="B97" s="39"/>
      <c r="C97" s="40"/>
      <c r="D97" s="225" t="s">
        <v>143</v>
      </c>
      <c r="E97" s="40"/>
      <c r="F97" s="226" t="s">
        <v>371</v>
      </c>
      <c r="G97" s="40"/>
      <c r="H97" s="40"/>
      <c r="I97" s="227"/>
      <c r="J97" s="40"/>
      <c r="K97" s="40"/>
      <c r="L97" s="44"/>
      <c r="M97" s="228"/>
      <c r="N97" s="229"/>
      <c r="O97" s="85"/>
      <c r="P97" s="85"/>
      <c r="Q97" s="85"/>
      <c r="R97" s="85"/>
      <c r="S97" s="85"/>
      <c r="T97" s="85"/>
      <c r="U97" s="86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143</v>
      </c>
      <c r="AU97" s="17" t="s">
        <v>81</v>
      </c>
    </row>
    <row r="98" s="2" customFormat="1">
      <c r="A98" s="38"/>
      <c r="B98" s="39"/>
      <c r="C98" s="40"/>
      <c r="D98" s="230" t="s">
        <v>144</v>
      </c>
      <c r="E98" s="40"/>
      <c r="F98" s="231" t="s">
        <v>372</v>
      </c>
      <c r="G98" s="40"/>
      <c r="H98" s="40"/>
      <c r="I98" s="227"/>
      <c r="J98" s="40"/>
      <c r="K98" s="40"/>
      <c r="L98" s="44"/>
      <c r="M98" s="228"/>
      <c r="N98" s="229"/>
      <c r="O98" s="85"/>
      <c r="P98" s="85"/>
      <c r="Q98" s="85"/>
      <c r="R98" s="85"/>
      <c r="S98" s="85"/>
      <c r="T98" s="85"/>
      <c r="U98" s="86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144</v>
      </c>
      <c r="AU98" s="17" t="s">
        <v>81</v>
      </c>
    </row>
    <row r="99" s="2" customFormat="1" ht="16.5" customHeight="1">
      <c r="A99" s="38"/>
      <c r="B99" s="39"/>
      <c r="C99" s="212" t="s">
        <v>79</v>
      </c>
      <c r="D99" s="212" t="s">
        <v>136</v>
      </c>
      <c r="E99" s="213" t="s">
        <v>157</v>
      </c>
      <c r="F99" s="214" t="s">
        <v>373</v>
      </c>
      <c r="G99" s="215" t="s">
        <v>159</v>
      </c>
      <c r="H99" s="216">
        <v>725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45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1">
        <f>S99*H99</f>
        <v>0</v>
      </c>
      <c r="U99" s="222" t="s">
        <v>19</v>
      </c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141</v>
      </c>
      <c r="AT99" s="223" t="s">
        <v>136</v>
      </c>
      <c r="AU99" s="223" t="s">
        <v>81</v>
      </c>
      <c r="AY99" s="17" t="s">
        <v>134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141</v>
      </c>
      <c r="BK99" s="224">
        <f>ROUND(I99*H99,2)</f>
        <v>0</v>
      </c>
      <c r="BL99" s="17" t="s">
        <v>141</v>
      </c>
      <c r="BM99" s="223" t="s">
        <v>183</v>
      </c>
    </row>
    <row r="100" s="2" customFormat="1">
      <c r="A100" s="38"/>
      <c r="B100" s="39"/>
      <c r="C100" s="40"/>
      <c r="D100" s="225" t="s">
        <v>143</v>
      </c>
      <c r="E100" s="40"/>
      <c r="F100" s="226" t="s">
        <v>374</v>
      </c>
      <c r="G100" s="40"/>
      <c r="H100" s="40"/>
      <c r="I100" s="227"/>
      <c r="J100" s="40"/>
      <c r="K100" s="40"/>
      <c r="L100" s="44"/>
      <c r="M100" s="228"/>
      <c r="N100" s="229"/>
      <c r="O100" s="85"/>
      <c r="P100" s="85"/>
      <c r="Q100" s="85"/>
      <c r="R100" s="85"/>
      <c r="S100" s="85"/>
      <c r="T100" s="85"/>
      <c r="U100" s="86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143</v>
      </c>
      <c r="AU100" s="17" t="s">
        <v>81</v>
      </c>
    </row>
    <row r="101" s="14" customFormat="1">
      <c r="A101" s="14"/>
      <c r="B101" s="243"/>
      <c r="C101" s="244"/>
      <c r="D101" s="225" t="s">
        <v>146</v>
      </c>
      <c r="E101" s="245" t="s">
        <v>19</v>
      </c>
      <c r="F101" s="246" t="s">
        <v>375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0"/>
      <c r="U101" s="251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146</v>
      </c>
      <c r="AU101" s="252" t="s">
        <v>81</v>
      </c>
      <c r="AV101" s="14" t="s">
        <v>79</v>
      </c>
      <c r="AW101" s="14" t="s">
        <v>34</v>
      </c>
      <c r="AX101" s="14" t="s">
        <v>72</v>
      </c>
      <c r="AY101" s="252" t="s">
        <v>134</v>
      </c>
    </row>
    <row r="102" s="14" customFormat="1">
      <c r="A102" s="14"/>
      <c r="B102" s="243"/>
      <c r="C102" s="244"/>
      <c r="D102" s="225" t="s">
        <v>146</v>
      </c>
      <c r="E102" s="245" t="s">
        <v>19</v>
      </c>
      <c r="F102" s="246" t="s">
        <v>376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0"/>
      <c r="U102" s="251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146</v>
      </c>
      <c r="AU102" s="252" t="s">
        <v>81</v>
      </c>
      <c r="AV102" s="14" t="s">
        <v>79</v>
      </c>
      <c r="AW102" s="14" t="s">
        <v>34</v>
      </c>
      <c r="AX102" s="14" t="s">
        <v>72</v>
      </c>
      <c r="AY102" s="252" t="s">
        <v>134</v>
      </c>
    </row>
    <row r="103" s="13" customFormat="1">
      <c r="A103" s="13"/>
      <c r="B103" s="232"/>
      <c r="C103" s="233"/>
      <c r="D103" s="225" t="s">
        <v>146</v>
      </c>
      <c r="E103" s="234" t="s">
        <v>19</v>
      </c>
      <c r="F103" s="235" t="s">
        <v>377</v>
      </c>
      <c r="G103" s="233"/>
      <c r="H103" s="236">
        <v>725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0"/>
      <c r="U103" s="241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146</v>
      </c>
      <c r="AU103" s="242" t="s">
        <v>81</v>
      </c>
      <c r="AV103" s="13" t="s">
        <v>81</v>
      </c>
      <c r="AW103" s="13" t="s">
        <v>34</v>
      </c>
      <c r="AX103" s="13" t="s">
        <v>72</v>
      </c>
      <c r="AY103" s="242" t="s">
        <v>134</v>
      </c>
    </row>
    <row r="104" s="15" customFormat="1">
      <c r="A104" s="15"/>
      <c r="B104" s="256"/>
      <c r="C104" s="257"/>
      <c r="D104" s="225" t="s">
        <v>146</v>
      </c>
      <c r="E104" s="258" t="s">
        <v>19</v>
      </c>
      <c r="F104" s="259" t="s">
        <v>368</v>
      </c>
      <c r="G104" s="257"/>
      <c r="H104" s="260">
        <v>725</v>
      </c>
      <c r="I104" s="261"/>
      <c r="J104" s="257"/>
      <c r="K104" s="257"/>
      <c r="L104" s="262"/>
      <c r="M104" s="263"/>
      <c r="N104" s="264"/>
      <c r="O104" s="264"/>
      <c r="P104" s="264"/>
      <c r="Q104" s="264"/>
      <c r="R104" s="264"/>
      <c r="S104" s="264"/>
      <c r="T104" s="264"/>
      <c r="U104" s="26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6" t="s">
        <v>146</v>
      </c>
      <c r="AU104" s="266" t="s">
        <v>81</v>
      </c>
      <c r="AV104" s="15" t="s">
        <v>141</v>
      </c>
      <c r="AW104" s="15" t="s">
        <v>34</v>
      </c>
      <c r="AX104" s="15" t="s">
        <v>79</v>
      </c>
      <c r="AY104" s="266" t="s">
        <v>134</v>
      </c>
    </row>
    <row r="105" s="2" customFormat="1" ht="16.5" customHeight="1">
      <c r="A105" s="38"/>
      <c r="B105" s="39"/>
      <c r="C105" s="212" t="s">
        <v>81</v>
      </c>
      <c r="D105" s="212" t="s">
        <v>136</v>
      </c>
      <c r="E105" s="213" t="s">
        <v>178</v>
      </c>
      <c r="F105" s="214" t="s">
        <v>378</v>
      </c>
      <c r="G105" s="215" t="s">
        <v>159</v>
      </c>
      <c r="H105" s="216">
        <v>458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45</v>
      </c>
      <c r="O105" s="85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1">
        <f>S105*H105</f>
        <v>0</v>
      </c>
      <c r="U105" s="222" t="s">
        <v>19</v>
      </c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141</v>
      </c>
      <c r="AT105" s="223" t="s">
        <v>136</v>
      </c>
      <c r="AU105" s="223" t="s">
        <v>81</v>
      </c>
      <c r="AY105" s="17" t="s">
        <v>134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141</v>
      </c>
      <c r="BK105" s="224">
        <f>ROUND(I105*H105,2)</f>
        <v>0</v>
      </c>
      <c r="BL105" s="17" t="s">
        <v>141</v>
      </c>
      <c r="BM105" s="223" t="s">
        <v>198</v>
      </c>
    </row>
    <row r="106" s="2" customFormat="1">
      <c r="A106" s="38"/>
      <c r="B106" s="39"/>
      <c r="C106" s="40"/>
      <c r="D106" s="225" t="s">
        <v>143</v>
      </c>
      <c r="E106" s="40"/>
      <c r="F106" s="226" t="s">
        <v>379</v>
      </c>
      <c r="G106" s="40"/>
      <c r="H106" s="40"/>
      <c r="I106" s="227"/>
      <c r="J106" s="40"/>
      <c r="K106" s="40"/>
      <c r="L106" s="44"/>
      <c r="M106" s="228"/>
      <c r="N106" s="229"/>
      <c r="O106" s="85"/>
      <c r="P106" s="85"/>
      <c r="Q106" s="85"/>
      <c r="R106" s="85"/>
      <c r="S106" s="85"/>
      <c r="T106" s="85"/>
      <c r="U106" s="86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143</v>
      </c>
      <c r="AU106" s="17" t="s">
        <v>81</v>
      </c>
    </row>
    <row r="107" s="2" customFormat="1" ht="16.5" customHeight="1">
      <c r="A107" s="38"/>
      <c r="B107" s="39"/>
      <c r="C107" s="212" t="s">
        <v>191</v>
      </c>
      <c r="D107" s="212" t="s">
        <v>136</v>
      </c>
      <c r="E107" s="213" t="s">
        <v>231</v>
      </c>
      <c r="F107" s="214" t="s">
        <v>380</v>
      </c>
      <c r="G107" s="215" t="s">
        <v>159</v>
      </c>
      <c r="H107" s="216">
        <v>458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45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1">
        <f>S107*H107</f>
        <v>0</v>
      </c>
      <c r="U107" s="222" t="s">
        <v>19</v>
      </c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141</v>
      </c>
      <c r="AT107" s="223" t="s">
        <v>136</v>
      </c>
      <c r="AU107" s="223" t="s">
        <v>81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141</v>
      </c>
      <c r="BK107" s="224">
        <f>ROUND(I107*H107,2)</f>
        <v>0</v>
      </c>
      <c r="BL107" s="17" t="s">
        <v>141</v>
      </c>
      <c r="BM107" s="223" t="s">
        <v>381</v>
      </c>
    </row>
    <row r="108" s="2" customFormat="1">
      <c r="A108" s="38"/>
      <c r="B108" s="39"/>
      <c r="C108" s="40"/>
      <c r="D108" s="225" t="s">
        <v>143</v>
      </c>
      <c r="E108" s="40"/>
      <c r="F108" s="226" t="s">
        <v>382</v>
      </c>
      <c r="G108" s="40"/>
      <c r="H108" s="40"/>
      <c r="I108" s="227"/>
      <c r="J108" s="40"/>
      <c r="K108" s="40"/>
      <c r="L108" s="44"/>
      <c r="M108" s="228"/>
      <c r="N108" s="229"/>
      <c r="O108" s="85"/>
      <c r="P108" s="85"/>
      <c r="Q108" s="85"/>
      <c r="R108" s="85"/>
      <c r="S108" s="85"/>
      <c r="T108" s="85"/>
      <c r="U108" s="86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81</v>
      </c>
    </row>
    <row r="109" s="14" customFormat="1">
      <c r="A109" s="14"/>
      <c r="B109" s="243"/>
      <c r="C109" s="244"/>
      <c r="D109" s="225" t="s">
        <v>146</v>
      </c>
      <c r="E109" s="245" t="s">
        <v>19</v>
      </c>
      <c r="F109" s="246" t="s">
        <v>161</v>
      </c>
      <c r="G109" s="244"/>
      <c r="H109" s="245" t="s">
        <v>19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0"/>
      <c r="U109" s="251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146</v>
      </c>
      <c r="AU109" s="252" t="s">
        <v>81</v>
      </c>
      <c r="AV109" s="14" t="s">
        <v>79</v>
      </c>
      <c r="AW109" s="14" t="s">
        <v>34</v>
      </c>
      <c r="AX109" s="14" t="s">
        <v>72</v>
      </c>
      <c r="AY109" s="252" t="s">
        <v>134</v>
      </c>
    </row>
    <row r="110" s="14" customFormat="1">
      <c r="A110" s="14"/>
      <c r="B110" s="243"/>
      <c r="C110" s="244"/>
      <c r="D110" s="225" t="s">
        <v>146</v>
      </c>
      <c r="E110" s="245" t="s">
        <v>19</v>
      </c>
      <c r="F110" s="246" t="s">
        <v>234</v>
      </c>
      <c r="G110" s="244"/>
      <c r="H110" s="245" t="s">
        <v>19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0"/>
      <c r="U110" s="251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146</v>
      </c>
      <c r="AU110" s="252" t="s">
        <v>81</v>
      </c>
      <c r="AV110" s="14" t="s">
        <v>79</v>
      </c>
      <c r="AW110" s="14" t="s">
        <v>34</v>
      </c>
      <c r="AX110" s="14" t="s">
        <v>72</v>
      </c>
      <c r="AY110" s="252" t="s">
        <v>134</v>
      </c>
    </row>
    <row r="111" s="14" customFormat="1">
      <c r="A111" s="14"/>
      <c r="B111" s="243"/>
      <c r="C111" s="244"/>
      <c r="D111" s="225" t="s">
        <v>146</v>
      </c>
      <c r="E111" s="245" t="s">
        <v>19</v>
      </c>
      <c r="F111" s="246" t="s">
        <v>235</v>
      </c>
      <c r="G111" s="244"/>
      <c r="H111" s="245" t="s">
        <v>19</v>
      </c>
      <c r="I111" s="247"/>
      <c r="J111" s="244"/>
      <c r="K111" s="244"/>
      <c r="L111" s="248"/>
      <c r="M111" s="249"/>
      <c r="N111" s="250"/>
      <c r="O111" s="250"/>
      <c r="P111" s="250"/>
      <c r="Q111" s="250"/>
      <c r="R111" s="250"/>
      <c r="S111" s="250"/>
      <c r="T111" s="250"/>
      <c r="U111" s="251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146</v>
      </c>
      <c r="AU111" s="252" t="s">
        <v>81</v>
      </c>
      <c r="AV111" s="14" t="s">
        <v>79</v>
      </c>
      <c r="AW111" s="14" t="s">
        <v>34</v>
      </c>
      <c r="AX111" s="14" t="s">
        <v>72</v>
      </c>
      <c r="AY111" s="252" t="s">
        <v>134</v>
      </c>
    </row>
    <row r="112" s="14" customFormat="1">
      <c r="A112" s="14"/>
      <c r="B112" s="243"/>
      <c r="C112" s="244"/>
      <c r="D112" s="225" t="s">
        <v>146</v>
      </c>
      <c r="E112" s="245" t="s">
        <v>19</v>
      </c>
      <c r="F112" s="246" t="s">
        <v>236</v>
      </c>
      <c r="G112" s="244"/>
      <c r="H112" s="245" t="s">
        <v>19</v>
      </c>
      <c r="I112" s="247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0"/>
      <c r="U112" s="251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146</v>
      </c>
      <c r="AU112" s="252" t="s">
        <v>81</v>
      </c>
      <c r="AV112" s="14" t="s">
        <v>79</v>
      </c>
      <c r="AW112" s="14" t="s">
        <v>34</v>
      </c>
      <c r="AX112" s="14" t="s">
        <v>72</v>
      </c>
      <c r="AY112" s="252" t="s">
        <v>134</v>
      </c>
    </row>
    <row r="113" s="14" customFormat="1">
      <c r="A113" s="14"/>
      <c r="B113" s="243"/>
      <c r="C113" s="244"/>
      <c r="D113" s="225" t="s">
        <v>146</v>
      </c>
      <c r="E113" s="245" t="s">
        <v>19</v>
      </c>
      <c r="F113" s="246" t="s">
        <v>237</v>
      </c>
      <c r="G113" s="244"/>
      <c r="H113" s="245" t="s">
        <v>19</v>
      </c>
      <c r="I113" s="247"/>
      <c r="J113" s="244"/>
      <c r="K113" s="244"/>
      <c r="L113" s="248"/>
      <c r="M113" s="249"/>
      <c r="N113" s="250"/>
      <c r="O113" s="250"/>
      <c r="P113" s="250"/>
      <c r="Q113" s="250"/>
      <c r="R113" s="250"/>
      <c r="S113" s="250"/>
      <c r="T113" s="250"/>
      <c r="U113" s="251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146</v>
      </c>
      <c r="AU113" s="252" t="s">
        <v>81</v>
      </c>
      <c r="AV113" s="14" t="s">
        <v>79</v>
      </c>
      <c r="AW113" s="14" t="s">
        <v>34</v>
      </c>
      <c r="AX113" s="14" t="s">
        <v>72</v>
      </c>
      <c r="AY113" s="252" t="s">
        <v>134</v>
      </c>
    </row>
    <row r="114" s="13" customFormat="1">
      <c r="A114" s="13"/>
      <c r="B114" s="232"/>
      <c r="C114" s="233"/>
      <c r="D114" s="225" t="s">
        <v>146</v>
      </c>
      <c r="E114" s="234" t="s">
        <v>19</v>
      </c>
      <c r="F114" s="235" t="s">
        <v>383</v>
      </c>
      <c r="G114" s="233"/>
      <c r="H114" s="236">
        <v>458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0"/>
      <c r="U114" s="241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146</v>
      </c>
      <c r="AU114" s="242" t="s">
        <v>81</v>
      </c>
      <c r="AV114" s="13" t="s">
        <v>81</v>
      </c>
      <c r="AW114" s="13" t="s">
        <v>34</v>
      </c>
      <c r="AX114" s="13" t="s">
        <v>79</v>
      </c>
      <c r="AY114" s="242" t="s">
        <v>134</v>
      </c>
    </row>
    <row r="115" s="14" customFormat="1">
      <c r="A115" s="14"/>
      <c r="B115" s="243"/>
      <c r="C115" s="244"/>
      <c r="D115" s="225" t="s">
        <v>146</v>
      </c>
      <c r="E115" s="245" t="s">
        <v>19</v>
      </c>
      <c r="F115" s="246" t="s">
        <v>239</v>
      </c>
      <c r="G115" s="244"/>
      <c r="H115" s="245" t="s">
        <v>19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0"/>
      <c r="U115" s="251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146</v>
      </c>
      <c r="AU115" s="252" t="s">
        <v>81</v>
      </c>
      <c r="AV115" s="14" t="s">
        <v>79</v>
      </c>
      <c r="AW115" s="14" t="s">
        <v>34</v>
      </c>
      <c r="AX115" s="14" t="s">
        <v>72</v>
      </c>
      <c r="AY115" s="252" t="s">
        <v>134</v>
      </c>
    </row>
    <row r="116" s="14" customFormat="1">
      <c r="A116" s="14"/>
      <c r="B116" s="243"/>
      <c r="C116" s="244"/>
      <c r="D116" s="225" t="s">
        <v>146</v>
      </c>
      <c r="E116" s="245" t="s">
        <v>19</v>
      </c>
      <c r="F116" s="246" t="s">
        <v>176</v>
      </c>
      <c r="G116" s="244"/>
      <c r="H116" s="245" t="s">
        <v>19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0"/>
      <c r="U116" s="251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146</v>
      </c>
      <c r="AU116" s="252" t="s">
        <v>81</v>
      </c>
      <c r="AV116" s="14" t="s">
        <v>79</v>
      </c>
      <c r="AW116" s="14" t="s">
        <v>34</v>
      </c>
      <c r="AX116" s="14" t="s">
        <v>72</v>
      </c>
      <c r="AY116" s="252" t="s">
        <v>134</v>
      </c>
    </row>
    <row r="117" s="12" customFormat="1" ht="22.8" customHeight="1">
      <c r="A117" s="12"/>
      <c r="B117" s="196"/>
      <c r="C117" s="197"/>
      <c r="D117" s="198" t="s">
        <v>71</v>
      </c>
      <c r="E117" s="210" t="s">
        <v>240</v>
      </c>
      <c r="F117" s="210" t="s">
        <v>241</v>
      </c>
      <c r="G117" s="197"/>
      <c r="H117" s="197"/>
      <c r="I117" s="200"/>
      <c r="J117" s="211">
        <f>BK117</f>
        <v>0</v>
      </c>
      <c r="K117" s="197"/>
      <c r="L117" s="202"/>
      <c r="M117" s="203"/>
      <c r="N117" s="204"/>
      <c r="O117" s="204"/>
      <c r="P117" s="205">
        <f>SUM(P118:P131)</f>
        <v>0</v>
      </c>
      <c r="Q117" s="204"/>
      <c r="R117" s="205">
        <f>SUM(R118:R131)</f>
        <v>0</v>
      </c>
      <c r="S117" s="204"/>
      <c r="T117" s="205">
        <f>SUM(T118:T131)</f>
        <v>0</v>
      </c>
      <c r="U117" s="206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7" t="s">
        <v>79</v>
      </c>
      <c r="AT117" s="208" t="s">
        <v>71</v>
      </c>
      <c r="AU117" s="208" t="s">
        <v>79</v>
      </c>
      <c r="AY117" s="207" t="s">
        <v>134</v>
      </c>
      <c r="BK117" s="209">
        <f>SUM(BK118:BK131)</f>
        <v>0</v>
      </c>
    </row>
    <row r="118" s="2" customFormat="1" ht="16.5" customHeight="1">
      <c r="A118" s="38"/>
      <c r="B118" s="39"/>
      <c r="C118" s="212" t="s">
        <v>198</v>
      </c>
      <c r="D118" s="212" t="s">
        <v>136</v>
      </c>
      <c r="E118" s="213" t="s">
        <v>243</v>
      </c>
      <c r="F118" s="214" t="s">
        <v>244</v>
      </c>
      <c r="G118" s="215" t="s">
        <v>159</v>
      </c>
      <c r="H118" s="216">
        <v>-458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45</v>
      </c>
      <c r="O118" s="85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1">
        <f>S118*H118</f>
        <v>0</v>
      </c>
      <c r="U118" s="222" t="s">
        <v>19</v>
      </c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141</v>
      </c>
      <c r="AT118" s="223" t="s">
        <v>136</v>
      </c>
      <c r="AU118" s="223" t="s">
        <v>81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141</v>
      </c>
      <c r="BK118" s="224">
        <f>ROUND(I118*H118,2)</f>
        <v>0</v>
      </c>
      <c r="BL118" s="17" t="s">
        <v>141</v>
      </c>
      <c r="BM118" s="223" t="s">
        <v>384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244</v>
      </c>
      <c r="G119" s="40"/>
      <c r="H119" s="40"/>
      <c r="I119" s="227"/>
      <c r="J119" s="40"/>
      <c r="K119" s="40"/>
      <c r="L119" s="44"/>
      <c r="M119" s="228"/>
      <c r="N119" s="229"/>
      <c r="O119" s="85"/>
      <c r="P119" s="85"/>
      <c r="Q119" s="85"/>
      <c r="R119" s="85"/>
      <c r="S119" s="85"/>
      <c r="T119" s="85"/>
      <c r="U119" s="86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81</v>
      </c>
    </row>
    <row r="120" s="14" customFormat="1">
      <c r="A120" s="14"/>
      <c r="B120" s="243"/>
      <c r="C120" s="244"/>
      <c r="D120" s="225" t="s">
        <v>146</v>
      </c>
      <c r="E120" s="245" t="s">
        <v>19</v>
      </c>
      <c r="F120" s="246" t="s">
        <v>161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0"/>
      <c r="U120" s="251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146</v>
      </c>
      <c r="AU120" s="252" t="s">
        <v>81</v>
      </c>
      <c r="AV120" s="14" t="s">
        <v>79</v>
      </c>
      <c r="AW120" s="14" t="s">
        <v>34</v>
      </c>
      <c r="AX120" s="14" t="s">
        <v>72</v>
      </c>
      <c r="AY120" s="252" t="s">
        <v>134</v>
      </c>
    </row>
    <row r="121" s="14" customFormat="1">
      <c r="A121" s="14"/>
      <c r="B121" s="243"/>
      <c r="C121" s="244"/>
      <c r="D121" s="225" t="s">
        <v>146</v>
      </c>
      <c r="E121" s="245" t="s">
        <v>19</v>
      </c>
      <c r="F121" s="246" t="s">
        <v>246</v>
      </c>
      <c r="G121" s="244"/>
      <c r="H121" s="245" t="s">
        <v>19</v>
      </c>
      <c r="I121" s="247"/>
      <c r="J121" s="244"/>
      <c r="K121" s="244"/>
      <c r="L121" s="248"/>
      <c r="M121" s="249"/>
      <c r="N121" s="250"/>
      <c r="O121" s="250"/>
      <c r="P121" s="250"/>
      <c r="Q121" s="250"/>
      <c r="R121" s="250"/>
      <c r="S121" s="250"/>
      <c r="T121" s="250"/>
      <c r="U121" s="251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146</v>
      </c>
      <c r="AU121" s="252" t="s">
        <v>81</v>
      </c>
      <c r="AV121" s="14" t="s">
        <v>79</v>
      </c>
      <c r="AW121" s="14" t="s">
        <v>34</v>
      </c>
      <c r="AX121" s="14" t="s">
        <v>72</v>
      </c>
      <c r="AY121" s="252" t="s">
        <v>134</v>
      </c>
    </row>
    <row r="122" s="14" customFormat="1">
      <c r="A122" s="14"/>
      <c r="B122" s="243"/>
      <c r="C122" s="244"/>
      <c r="D122" s="225" t="s">
        <v>146</v>
      </c>
      <c r="E122" s="245" t="s">
        <v>19</v>
      </c>
      <c r="F122" s="246" t="s">
        <v>247</v>
      </c>
      <c r="G122" s="244"/>
      <c r="H122" s="245" t="s">
        <v>19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0"/>
      <c r="U122" s="251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146</v>
      </c>
      <c r="AU122" s="252" t="s">
        <v>81</v>
      </c>
      <c r="AV122" s="14" t="s">
        <v>79</v>
      </c>
      <c r="AW122" s="14" t="s">
        <v>34</v>
      </c>
      <c r="AX122" s="14" t="s">
        <v>72</v>
      </c>
      <c r="AY122" s="252" t="s">
        <v>134</v>
      </c>
    </row>
    <row r="123" s="14" customFormat="1">
      <c r="A123" s="14"/>
      <c r="B123" s="243"/>
      <c r="C123" s="244"/>
      <c r="D123" s="225" t="s">
        <v>146</v>
      </c>
      <c r="E123" s="245" t="s">
        <v>19</v>
      </c>
      <c r="F123" s="246" t="s">
        <v>248</v>
      </c>
      <c r="G123" s="244"/>
      <c r="H123" s="245" t="s">
        <v>19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0"/>
      <c r="U123" s="251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146</v>
      </c>
      <c r="AU123" s="252" t="s">
        <v>81</v>
      </c>
      <c r="AV123" s="14" t="s">
        <v>79</v>
      </c>
      <c r="AW123" s="14" t="s">
        <v>34</v>
      </c>
      <c r="AX123" s="14" t="s">
        <v>72</v>
      </c>
      <c r="AY123" s="252" t="s">
        <v>134</v>
      </c>
    </row>
    <row r="124" s="14" customFormat="1">
      <c r="A124" s="14"/>
      <c r="B124" s="243"/>
      <c r="C124" s="244"/>
      <c r="D124" s="225" t="s">
        <v>146</v>
      </c>
      <c r="E124" s="245" t="s">
        <v>19</v>
      </c>
      <c r="F124" s="246" t="s">
        <v>249</v>
      </c>
      <c r="G124" s="244"/>
      <c r="H124" s="245" t="s">
        <v>19</v>
      </c>
      <c r="I124" s="247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0"/>
      <c r="U124" s="251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146</v>
      </c>
      <c r="AU124" s="252" t="s">
        <v>81</v>
      </c>
      <c r="AV124" s="14" t="s">
        <v>79</v>
      </c>
      <c r="AW124" s="14" t="s">
        <v>34</v>
      </c>
      <c r="AX124" s="14" t="s">
        <v>72</v>
      </c>
      <c r="AY124" s="252" t="s">
        <v>134</v>
      </c>
    </row>
    <row r="125" s="14" customFormat="1">
      <c r="A125" s="14"/>
      <c r="B125" s="243"/>
      <c r="C125" s="244"/>
      <c r="D125" s="225" t="s">
        <v>146</v>
      </c>
      <c r="E125" s="245" t="s">
        <v>19</v>
      </c>
      <c r="F125" s="246" t="s">
        <v>250</v>
      </c>
      <c r="G125" s="244"/>
      <c r="H125" s="245" t="s">
        <v>19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0"/>
      <c r="U125" s="251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146</v>
      </c>
      <c r="AU125" s="252" t="s">
        <v>81</v>
      </c>
      <c r="AV125" s="14" t="s">
        <v>79</v>
      </c>
      <c r="AW125" s="14" t="s">
        <v>34</v>
      </c>
      <c r="AX125" s="14" t="s">
        <v>72</v>
      </c>
      <c r="AY125" s="252" t="s">
        <v>134</v>
      </c>
    </row>
    <row r="126" s="14" customFormat="1">
      <c r="A126" s="14"/>
      <c r="B126" s="243"/>
      <c r="C126" s="244"/>
      <c r="D126" s="225" t="s">
        <v>146</v>
      </c>
      <c r="E126" s="245" t="s">
        <v>19</v>
      </c>
      <c r="F126" s="246" t="s">
        <v>251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0"/>
      <c r="U126" s="251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146</v>
      </c>
      <c r="AU126" s="252" t="s">
        <v>81</v>
      </c>
      <c r="AV126" s="14" t="s">
        <v>79</v>
      </c>
      <c r="AW126" s="14" t="s">
        <v>34</v>
      </c>
      <c r="AX126" s="14" t="s">
        <v>72</v>
      </c>
      <c r="AY126" s="252" t="s">
        <v>134</v>
      </c>
    </row>
    <row r="127" s="14" customFormat="1">
      <c r="A127" s="14"/>
      <c r="B127" s="243"/>
      <c r="C127" s="244"/>
      <c r="D127" s="225" t="s">
        <v>146</v>
      </c>
      <c r="E127" s="245" t="s">
        <v>19</v>
      </c>
      <c r="F127" s="246" t="s">
        <v>252</v>
      </c>
      <c r="G127" s="244"/>
      <c r="H127" s="245" t="s">
        <v>19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0"/>
      <c r="U127" s="251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146</v>
      </c>
      <c r="AU127" s="252" t="s">
        <v>81</v>
      </c>
      <c r="AV127" s="14" t="s">
        <v>79</v>
      </c>
      <c r="AW127" s="14" t="s">
        <v>34</v>
      </c>
      <c r="AX127" s="14" t="s">
        <v>72</v>
      </c>
      <c r="AY127" s="252" t="s">
        <v>134</v>
      </c>
    </row>
    <row r="128" s="14" customFormat="1">
      <c r="A128" s="14"/>
      <c r="B128" s="243"/>
      <c r="C128" s="244"/>
      <c r="D128" s="225" t="s">
        <v>146</v>
      </c>
      <c r="E128" s="245" t="s">
        <v>19</v>
      </c>
      <c r="F128" s="246" t="s">
        <v>253</v>
      </c>
      <c r="G128" s="244"/>
      <c r="H128" s="245" t="s">
        <v>19</v>
      </c>
      <c r="I128" s="247"/>
      <c r="J128" s="244"/>
      <c r="K128" s="244"/>
      <c r="L128" s="248"/>
      <c r="M128" s="249"/>
      <c r="N128" s="250"/>
      <c r="O128" s="250"/>
      <c r="P128" s="250"/>
      <c r="Q128" s="250"/>
      <c r="R128" s="250"/>
      <c r="S128" s="250"/>
      <c r="T128" s="250"/>
      <c r="U128" s="251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146</v>
      </c>
      <c r="AU128" s="252" t="s">
        <v>81</v>
      </c>
      <c r="AV128" s="14" t="s">
        <v>79</v>
      </c>
      <c r="AW128" s="14" t="s">
        <v>34</v>
      </c>
      <c r="AX128" s="14" t="s">
        <v>72</v>
      </c>
      <c r="AY128" s="252" t="s">
        <v>134</v>
      </c>
    </row>
    <row r="129" s="14" customFormat="1">
      <c r="A129" s="14"/>
      <c r="B129" s="243"/>
      <c r="C129" s="244"/>
      <c r="D129" s="225" t="s">
        <v>146</v>
      </c>
      <c r="E129" s="245" t="s">
        <v>19</v>
      </c>
      <c r="F129" s="246" t="s">
        <v>254</v>
      </c>
      <c r="G129" s="244"/>
      <c r="H129" s="245" t="s">
        <v>19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0"/>
      <c r="U129" s="251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146</v>
      </c>
      <c r="AU129" s="252" t="s">
        <v>81</v>
      </c>
      <c r="AV129" s="14" t="s">
        <v>79</v>
      </c>
      <c r="AW129" s="14" t="s">
        <v>34</v>
      </c>
      <c r="AX129" s="14" t="s">
        <v>72</v>
      </c>
      <c r="AY129" s="252" t="s">
        <v>134</v>
      </c>
    </row>
    <row r="130" s="13" customFormat="1">
      <c r="A130" s="13"/>
      <c r="B130" s="232"/>
      <c r="C130" s="233"/>
      <c r="D130" s="225" t="s">
        <v>146</v>
      </c>
      <c r="E130" s="234" t="s">
        <v>19</v>
      </c>
      <c r="F130" s="235" t="s">
        <v>385</v>
      </c>
      <c r="G130" s="233"/>
      <c r="H130" s="236">
        <v>-458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0"/>
      <c r="U130" s="241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146</v>
      </c>
      <c r="AU130" s="242" t="s">
        <v>81</v>
      </c>
      <c r="AV130" s="13" t="s">
        <v>81</v>
      </c>
      <c r="AW130" s="13" t="s">
        <v>34</v>
      </c>
      <c r="AX130" s="13" t="s">
        <v>79</v>
      </c>
      <c r="AY130" s="242" t="s">
        <v>134</v>
      </c>
    </row>
    <row r="131" s="14" customFormat="1">
      <c r="A131" s="14"/>
      <c r="B131" s="243"/>
      <c r="C131" s="244"/>
      <c r="D131" s="225" t="s">
        <v>146</v>
      </c>
      <c r="E131" s="245" t="s">
        <v>19</v>
      </c>
      <c r="F131" s="246" t="s">
        <v>176</v>
      </c>
      <c r="G131" s="244"/>
      <c r="H131" s="245" t="s">
        <v>19</v>
      </c>
      <c r="I131" s="247"/>
      <c r="J131" s="244"/>
      <c r="K131" s="244"/>
      <c r="L131" s="248"/>
      <c r="M131" s="267"/>
      <c r="N131" s="268"/>
      <c r="O131" s="268"/>
      <c r="P131" s="268"/>
      <c r="Q131" s="268"/>
      <c r="R131" s="268"/>
      <c r="S131" s="268"/>
      <c r="T131" s="268"/>
      <c r="U131" s="269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146</v>
      </c>
      <c r="AU131" s="252" t="s">
        <v>81</v>
      </c>
      <c r="AV131" s="14" t="s">
        <v>79</v>
      </c>
      <c r="AW131" s="14" t="s">
        <v>34</v>
      </c>
      <c r="AX131" s="14" t="s">
        <v>72</v>
      </c>
      <c r="AY131" s="252" t="s">
        <v>134</v>
      </c>
    </row>
    <row r="132" s="2" customFormat="1" ht="6.96" customHeight="1">
      <c r="A132" s="38"/>
      <c r="B132" s="60"/>
      <c r="C132" s="61"/>
      <c r="D132" s="61"/>
      <c r="E132" s="61"/>
      <c r="F132" s="61"/>
      <c r="G132" s="61"/>
      <c r="H132" s="61"/>
      <c r="I132" s="61"/>
      <c r="J132" s="61"/>
      <c r="K132" s="61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cUaqVIECQTE1Yv2BNKehk1KdS0/SFp2j4HLpJOzvYAi5qqfzkS1vck5mQOzRKYZEDsPqp89NyFb7pZ8P50Ypjg==" hashValue="OyZ4JMN7tEumZpWYip8ccChZqmSGtJDlE4QTqHXwb0Q0mVZMeRGqPwGaiXmQeFej6m/B7fZd6vSvhWjRsNDGXQ==" algorithmName="SHA-512" password="CC35"/>
  <autoFilter ref="C87:K1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5_01/111103202"/>
    <hyperlink ref="F98" r:id="rId2" display="https://podminky.urs.cz/item/CS_URS_2025_01/18580310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34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Raná, Radčice a Krounka, Otradov, odstranění povodňových škod</v>
      </c>
      <c r="F7" s="143"/>
      <c r="G7" s="143"/>
      <c r="H7" s="143"/>
      <c r="L7" s="20"/>
    </row>
    <row r="8" s="1" customFormat="1" ht="12" customHeight="1">
      <c r="B8" s="20"/>
      <c r="D8" s="143" t="s">
        <v>106</v>
      </c>
      <c r="L8" s="20"/>
    </row>
    <row r="9" s="2" customFormat="1" ht="16.5" customHeight="1">
      <c r="A9" s="38"/>
      <c r="B9" s="44"/>
      <c r="C9" s="38"/>
      <c r="D9" s="38"/>
      <c r="E9" s="144" t="s">
        <v>364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108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386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4" t="s">
        <v>22</v>
      </c>
      <c r="G14" s="38"/>
      <c r="H14" s="38"/>
      <c r="I14" s="143" t="s">
        <v>23</v>
      </c>
      <c r="J14" s="147" t="str">
        <f>'Rekapitulace stavby'!AN8</f>
        <v>14.5.2025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27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4" t="s">
        <v>28</v>
      </c>
      <c r="F23" s="38"/>
      <c r="G23" s="38"/>
      <c r="H23" s="38"/>
      <c r="I23" s="143" t="s">
        <v>29</v>
      </c>
      <c r="J23" s="134" t="s">
        <v>30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35</v>
      </c>
      <c r="E25" s="38"/>
      <c r="F25" s="38"/>
      <c r="G25" s="38"/>
      <c r="H25" s="38"/>
      <c r="I25" s="143" t="s">
        <v>26</v>
      </c>
      <c r="J25" s="134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4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36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38</v>
      </c>
      <c r="E32" s="38"/>
      <c r="F32" s="38"/>
      <c r="G32" s="38"/>
      <c r="H32" s="38"/>
      <c r="I32" s="38"/>
      <c r="J32" s="154">
        <f>ROUND(J90,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40</v>
      </c>
      <c r="G34" s="38"/>
      <c r="H34" s="38"/>
      <c r="I34" s="155" t="s">
        <v>39</v>
      </c>
      <c r="J34" s="155" t="s">
        <v>41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42</v>
      </c>
      <c r="E35" s="143" t="s">
        <v>43</v>
      </c>
      <c r="F35" s="157">
        <f>ROUND((SUM(BE90:BE202)),  2)</f>
        <v>0</v>
      </c>
      <c r="G35" s="38"/>
      <c r="H35" s="38"/>
      <c r="I35" s="158">
        <v>0.20999999999999999</v>
      </c>
      <c r="J35" s="157">
        <f>ROUND(((SUM(BE90:BE202))*I35),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44</v>
      </c>
      <c r="F36" s="157">
        <f>ROUND((SUM(BF90:BF202)),  2)</f>
        <v>0</v>
      </c>
      <c r="G36" s="38"/>
      <c r="H36" s="38"/>
      <c r="I36" s="158">
        <v>0.12</v>
      </c>
      <c r="J36" s="157">
        <f>ROUND(((SUM(BF90:BF202))*I36),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3" t="s">
        <v>42</v>
      </c>
      <c r="E37" s="143" t="s">
        <v>45</v>
      </c>
      <c r="F37" s="157">
        <f>ROUND((SUM(BG90:BG202)),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46</v>
      </c>
      <c r="F38" s="157">
        <f>ROUND((SUM(BH90:BH202)),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47</v>
      </c>
      <c r="F39" s="157">
        <f>ROUND((SUM(BI90:BI202)),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0" t="str">
        <f>E7</f>
        <v>Raná, Radčice a Krounka, Otradov, odstranění povodňových škod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70" t="s">
        <v>364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108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VON - Vedlejší a ostatní náklady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3" t="str">
        <f>IF(J14="","",J14)</f>
        <v>14.5.2025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Povodí Labe, státní podnik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4" t="s">
        <v>70</v>
      </c>
      <c r="D63" s="40"/>
      <c r="E63" s="40"/>
      <c r="F63" s="40"/>
      <c r="G63" s="40"/>
      <c r="H63" s="40"/>
      <c r="I63" s="40"/>
      <c r="J63" s="103">
        <f>J90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hidden="1" s="9" customFormat="1" ht="24.96" customHeight="1">
      <c r="A64" s="9"/>
      <c r="B64" s="175"/>
      <c r="C64" s="176"/>
      <c r="D64" s="177" t="s">
        <v>387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388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389</v>
      </c>
      <c r="E66" s="183"/>
      <c r="F66" s="183"/>
      <c r="G66" s="183"/>
      <c r="H66" s="183"/>
      <c r="I66" s="183"/>
      <c r="J66" s="184">
        <f>J112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390</v>
      </c>
      <c r="E67" s="183"/>
      <c r="F67" s="183"/>
      <c r="G67" s="183"/>
      <c r="H67" s="183"/>
      <c r="I67" s="183"/>
      <c r="J67" s="184">
        <f>J129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391</v>
      </c>
      <c r="E68" s="183"/>
      <c r="F68" s="183"/>
      <c r="G68" s="183"/>
      <c r="H68" s="183"/>
      <c r="I68" s="183"/>
      <c r="J68" s="184">
        <f>J147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118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70" t="str">
        <f>E7</f>
        <v>Raná, Radčice a Krounka, Otradov, odstranění povodňových škod</v>
      </c>
      <c r="F78" s="32"/>
      <c r="G78" s="32"/>
      <c r="H78" s="32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106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6.5" customHeight="1">
      <c r="A80" s="38"/>
      <c r="B80" s="39"/>
      <c r="C80" s="40"/>
      <c r="D80" s="40"/>
      <c r="E80" s="170" t="s">
        <v>364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108</v>
      </c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70" t="str">
        <f>E11</f>
        <v>VON - Vedlejší a ostatní náklady</v>
      </c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F14</f>
        <v xml:space="preserve"> </v>
      </c>
      <c r="G84" s="40"/>
      <c r="H84" s="40"/>
      <c r="I84" s="32" t="s">
        <v>23</v>
      </c>
      <c r="J84" s="73" t="str">
        <f>IF(J14="","",J14)</f>
        <v>14.5.2025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25</v>
      </c>
      <c r="D86" s="40"/>
      <c r="E86" s="40"/>
      <c r="F86" s="27" t="str">
        <f>E17</f>
        <v>Povodí Labe, státní podnik</v>
      </c>
      <c r="G86" s="40"/>
      <c r="H86" s="40"/>
      <c r="I86" s="32" t="s">
        <v>33</v>
      </c>
      <c r="J86" s="36" t="str">
        <f>E23</f>
        <v>Povodí Labe, státní podnik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31</v>
      </c>
      <c r="D87" s="40"/>
      <c r="E87" s="40"/>
      <c r="F87" s="27" t="str">
        <f>IF(E20="","",E20)</f>
        <v>Vyplň údaj</v>
      </c>
      <c r="G87" s="40"/>
      <c r="H87" s="40"/>
      <c r="I87" s="32" t="s">
        <v>35</v>
      </c>
      <c r="J87" s="36" t="str">
        <f>E26</f>
        <v xml:space="preserve"> 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6"/>
      <c r="B89" s="187"/>
      <c r="C89" s="188" t="s">
        <v>119</v>
      </c>
      <c r="D89" s="189" t="s">
        <v>57</v>
      </c>
      <c r="E89" s="189" t="s">
        <v>53</v>
      </c>
      <c r="F89" s="189" t="s">
        <v>54</v>
      </c>
      <c r="G89" s="189" t="s">
        <v>120</v>
      </c>
      <c r="H89" s="189" t="s">
        <v>121</v>
      </c>
      <c r="I89" s="189" t="s">
        <v>122</v>
      </c>
      <c r="J89" s="189" t="s">
        <v>113</v>
      </c>
      <c r="K89" s="190" t="s">
        <v>123</v>
      </c>
      <c r="L89" s="191"/>
      <c r="M89" s="93" t="s">
        <v>19</v>
      </c>
      <c r="N89" s="94" t="s">
        <v>42</v>
      </c>
      <c r="O89" s="94" t="s">
        <v>124</v>
      </c>
      <c r="P89" s="94" t="s">
        <v>125</v>
      </c>
      <c r="Q89" s="94" t="s">
        <v>126</v>
      </c>
      <c r="R89" s="94" t="s">
        <v>127</v>
      </c>
      <c r="S89" s="94" t="s">
        <v>128</v>
      </c>
      <c r="T89" s="94" t="s">
        <v>129</v>
      </c>
      <c r="U89" s="95" t="s">
        <v>130</v>
      </c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8"/>
      <c r="B90" s="39"/>
      <c r="C90" s="100" t="s">
        <v>131</v>
      </c>
      <c r="D90" s="40"/>
      <c r="E90" s="40"/>
      <c r="F90" s="40"/>
      <c r="G90" s="40"/>
      <c r="H90" s="40"/>
      <c r="I90" s="40"/>
      <c r="J90" s="192">
        <f>BK90</f>
        <v>0</v>
      </c>
      <c r="K90" s="40"/>
      <c r="L90" s="44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4">
        <f>T91</f>
        <v>0</v>
      </c>
      <c r="U90" s="9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114</v>
      </c>
      <c r="BK90" s="195">
        <f>BK91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392</v>
      </c>
      <c r="F91" s="199" t="s">
        <v>393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P92+P112+P129+P147</f>
        <v>0</v>
      </c>
      <c r="Q91" s="204"/>
      <c r="R91" s="205">
        <f>R92+R112+R129+R147</f>
        <v>0</v>
      </c>
      <c r="S91" s="204"/>
      <c r="T91" s="205">
        <f>T92+T112+T129+T147</f>
        <v>0</v>
      </c>
      <c r="U91" s="20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141</v>
      </c>
      <c r="AT91" s="208" t="s">
        <v>71</v>
      </c>
      <c r="AU91" s="208" t="s">
        <v>72</v>
      </c>
      <c r="AY91" s="207" t="s">
        <v>134</v>
      </c>
      <c r="BK91" s="209">
        <f>BK92+BK112+BK129+BK147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394</v>
      </c>
      <c r="F92" s="210" t="s">
        <v>276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SUM(P93:P111)</f>
        <v>0</v>
      </c>
      <c r="Q92" s="204"/>
      <c r="R92" s="205">
        <f>SUM(R93:R111)</f>
        <v>0</v>
      </c>
      <c r="S92" s="204"/>
      <c r="T92" s="205">
        <f>SUM(T93:T111)</f>
        <v>0</v>
      </c>
      <c r="U92" s="206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79</v>
      </c>
      <c r="AT92" s="208" t="s">
        <v>71</v>
      </c>
      <c r="AU92" s="208" t="s">
        <v>79</v>
      </c>
      <c r="AY92" s="207" t="s">
        <v>134</v>
      </c>
      <c r="BK92" s="209">
        <f>SUM(BK93:BK111)</f>
        <v>0</v>
      </c>
    </row>
    <row r="93" s="2" customFormat="1" ht="16.5" customHeight="1">
      <c r="A93" s="38"/>
      <c r="B93" s="39"/>
      <c r="C93" s="212" t="s">
        <v>79</v>
      </c>
      <c r="D93" s="212" t="s">
        <v>136</v>
      </c>
      <c r="E93" s="213" t="s">
        <v>395</v>
      </c>
      <c r="F93" s="214" t="s">
        <v>313</v>
      </c>
      <c r="G93" s="215" t="s">
        <v>281</v>
      </c>
      <c r="H93" s="216">
        <v>1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45</v>
      </c>
      <c r="O93" s="85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1">
        <f>S93*H93</f>
        <v>0</v>
      </c>
      <c r="U93" s="222" t="s">
        <v>19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141</v>
      </c>
      <c r="AT93" s="223" t="s">
        <v>136</v>
      </c>
      <c r="AU93" s="223" t="s">
        <v>81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141</v>
      </c>
      <c r="BK93" s="224">
        <f>ROUND(I93*H93,2)</f>
        <v>0</v>
      </c>
      <c r="BL93" s="17" t="s">
        <v>141</v>
      </c>
      <c r="BM93" s="223" t="s">
        <v>81</v>
      </c>
    </row>
    <row r="94" s="2" customFormat="1">
      <c r="A94" s="38"/>
      <c r="B94" s="39"/>
      <c r="C94" s="40"/>
      <c r="D94" s="225" t="s">
        <v>143</v>
      </c>
      <c r="E94" s="40"/>
      <c r="F94" s="226" t="s">
        <v>396</v>
      </c>
      <c r="G94" s="40"/>
      <c r="H94" s="40"/>
      <c r="I94" s="227"/>
      <c r="J94" s="40"/>
      <c r="K94" s="40"/>
      <c r="L94" s="44"/>
      <c r="M94" s="228"/>
      <c r="N94" s="229"/>
      <c r="O94" s="85"/>
      <c r="P94" s="85"/>
      <c r="Q94" s="85"/>
      <c r="R94" s="85"/>
      <c r="S94" s="85"/>
      <c r="T94" s="85"/>
      <c r="U94" s="86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81</v>
      </c>
    </row>
    <row r="95" s="14" customFormat="1">
      <c r="A95" s="14"/>
      <c r="B95" s="243"/>
      <c r="C95" s="244"/>
      <c r="D95" s="225" t="s">
        <v>146</v>
      </c>
      <c r="E95" s="245" t="s">
        <v>19</v>
      </c>
      <c r="F95" s="246" t="s">
        <v>397</v>
      </c>
      <c r="G95" s="244"/>
      <c r="H95" s="245" t="s">
        <v>19</v>
      </c>
      <c r="I95" s="247"/>
      <c r="J95" s="244"/>
      <c r="K95" s="244"/>
      <c r="L95" s="248"/>
      <c r="M95" s="249"/>
      <c r="N95" s="250"/>
      <c r="O95" s="250"/>
      <c r="P95" s="250"/>
      <c r="Q95" s="250"/>
      <c r="R95" s="250"/>
      <c r="S95" s="250"/>
      <c r="T95" s="250"/>
      <c r="U95" s="251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146</v>
      </c>
      <c r="AU95" s="252" t="s">
        <v>81</v>
      </c>
      <c r="AV95" s="14" t="s">
        <v>79</v>
      </c>
      <c r="AW95" s="14" t="s">
        <v>34</v>
      </c>
      <c r="AX95" s="14" t="s">
        <v>72</v>
      </c>
      <c r="AY95" s="252" t="s">
        <v>134</v>
      </c>
    </row>
    <row r="96" s="14" customFormat="1">
      <c r="A96" s="14"/>
      <c r="B96" s="243"/>
      <c r="C96" s="244"/>
      <c r="D96" s="225" t="s">
        <v>146</v>
      </c>
      <c r="E96" s="245" t="s">
        <v>19</v>
      </c>
      <c r="F96" s="246" t="s">
        <v>398</v>
      </c>
      <c r="G96" s="244"/>
      <c r="H96" s="245" t="s">
        <v>19</v>
      </c>
      <c r="I96" s="247"/>
      <c r="J96" s="244"/>
      <c r="K96" s="244"/>
      <c r="L96" s="248"/>
      <c r="M96" s="249"/>
      <c r="N96" s="250"/>
      <c r="O96" s="250"/>
      <c r="P96" s="250"/>
      <c r="Q96" s="250"/>
      <c r="R96" s="250"/>
      <c r="S96" s="250"/>
      <c r="T96" s="250"/>
      <c r="U96" s="251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146</v>
      </c>
      <c r="AU96" s="252" t="s">
        <v>81</v>
      </c>
      <c r="AV96" s="14" t="s">
        <v>79</v>
      </c>
      <c r="AW96" s="14" t="s">
        <v>34</v>
      </c>
      <c r="AX96" s="14" t="s">
        <v>72</v>
      </c>
      <c r="AY96" s="252" t="s">
        <v>134</v>
      </c>
    </row>
    <row r="97" s="14" customFormat="1">
      <c r="A97" s="14"/>
      <c r="B97" s="243"/>
      <c r="C97" s="244"/>
      <c r="D97" s="225" t="s">
        <v>146</v>
      </c>
      <c r="E97" s="245" t="s">
        <v>19</v>
      </c>
      <c r="F97" s="246" t="s">
        <v>399</v>
      </c>
      <c r="G97" s="244"/>
      <c r="H97" s="245" t="s">
        <v>19</v>
      </c>
      <c r="I97" s="247"/>
      <c r="J97" s="244"/>
      <c r="K97" s="244"/>
      <c r="L97" s="248"/>
      <c r="M97" s="249"/>
      <c r="N97" s="250"/>
      <c r="O97" s="250"/>
      <c r="P97" s="250"/>
      <c r="Q97" s="250"/>
      <c r="R97" s="250"/>
      <c r="S97" s="250"/>
      <c r="T97" s="250"/>
      <c r="U97" s="251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146</v>
      </c>
      <c r="AU97" s="252" t="s">
        <v>81</v>
      </c>
      <c r="AV97" s="14" t="s">
        <v>79</v>
      </c>
      <c r="AW97" s="14" t="s">
        <v>34</v>
      </c>
      <c r="AX97" s="14" t="s">
        <v>72</v>
      </c>
      <c r="AY97" s="252" t="s">
        <v>134</v>
      </c>
    </row>
    <row r="98" s="14" customFormat="1">
      <c r="A98" s="14"/>
      <c r="B98" s="243"/>
      <c r="C98" s="244"/>
      <c r="D98" s="225" t="s">
        <v>146</v>
      </c>
      <c r="E98" s="245" t="s">
        <v>19</v>
      </c>
      <c r="F98" s="246" t="s">
        <v>400</v>
      </c>
      <c r="G98" s="244"/>
      <c r="H98" s="245" t="s">
        <v>19</v>
      </c>
      <c r="I98" s="247"/>
      <c r="J98" s="244"/>
      <c r="K98" s="244"/>
      <c r="L98" s="248"/>
      <c r="M98" s="249"/>
      <c r="N98" s="250"/>
      <c r="O98" s="250"/>
      <c r="P98" s="250"/>
      <c r="Q98" s="250"/>
      <c r="R98" s="250"/>
      <c r="S98" s="250"/>
      <c r="T98" s="250"/>
      <c r="U98" s="251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146</v>
      </c>
      <c r="AU98" s="252" t="s">
        <v>81</v>
      </c>
      <c r="AV98" s="14" t="s">
        <v>79</v>
      </c>
      <c r="AW98" s="14" t="s">
        <v>34</v>
      </c>
      <c r="AX98" s="14" t="s">
        <v>72</v>
      </c>
      <c r="AY98" s="252" t="s">
        <v>134</v>
      </c>
    </row>
    <row r="99" s="14" customFormat="1">
      <c r="A99" s="14"/>
      <c r="B99" s="243"/>
      <c r="C99" s="244"/>
      <c r="D99" s="225" t="s">
        <v>146</v>
      </c>
      <c r="E99" s="245" t="s">
        <v>19</v>
      </c>
      <c r="F99" s="246" t="s">
        <v>401</v>
      </c>
      <c r="G99" s="244"/>
      <c r="H99" s="245" t="s">
        <v>19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0"/>
      <c r="U99" s="251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146</v>
      </c>
      <c r="AU99" s="252" t="s">
        <v>81</v>
      </c>
      <c r="AV99" s="14" t="s">
        <v>79</v>
      </c>
      <c r="AW99" s="14" t="s">
        <v>34</v>
      </c>
      <c r="AX99" s="14" t="s">
        <v>72</v>
      </c>
      <c r="AY99" s="252" t="s">
        <v>134</v>
      </c>
    </row>
    <row r="100" s="14" customFormat="1">
      <c r="A100" s="14"/>
      <c r="B100" s="243"/>
      <c r="C100" s="244"/>
      <c r="D100" s="225" t="s">
        <v>146</v>
      </c>
      <c r="E100" s="245" t="s">
        <v>19</v>
      </c>
      <c r="F100" s="246" t="s">
        <v>402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0"/>
      <c r="U100" s="251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146</v>
      </c>
      <c r="AU100" s="252" t="s">
        <v>81</v>
      </c>
      <c r="AV100" s="14" t="s">
        <v>79</v>
      </c>
      <c r="AW100" s="14" t="s">
        <v>34</v>
      </c>
      <c r="AX100" s="14" t="s">
        <v>72</v>
      </c>
      <c r="AY100" s="252" t="s">
        <v>134</v>
      </c>
    </row>
    <row r="101" s="14" customFormat="1">
      <c r="A101" s="14"/>
      <c r="B101" s="243"/>
      <c r="C101" s="244"/>
      <c r="D101" s="225" t="s">
        <v>146</v>
      </c>
      <c r="E101" s="245" t="s">
        <v>19</v>
      </c>
      <c r="F101" s="246" t="s">
        <v>403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0"/>
      <c r="U101" s="251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146</v>
      </c>
      <c r="AU101" s="252" t="s">
        <v>81</v>
      </c>
      <c r="AV101" s="14" t="s">
        <v>79</v>
      </c>
      <c r="AW101" s="14" t="s">
        <v>34</v>
      </c>
      <c r="AX101" s="14" t="s">
        <v>72</v>
      </c>
      <c r="AY101" s="252" t="s">
        <v>134</v>
      </c>
    </row>
    <row r="102" s="14" customFormat="1">
      <c r="A102" s="14"/>
      <c r="B102" s="243"/>
      <c r="C102" s="244"/>
      <c r="D102" s="225" t="s">
        <v>146</v>
      </c>
      <c r="E102" s="245" t="s">
        <v>19</v>
      </c>
      <c r="F102" s="246" t="s">
        <v>404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0"/>
      <c r="U102" s="251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146</v>
      </c>
      <c r="AU102" s="252" t="s">
        <v>81</v>
      </c>
      <c r="AV102" s="14" t="s">
        <v>79</v>
      </c>
      <c r="AW102" s="14" t="s">
        <v>34</v>
      </c>
      <c r="AX102" s="14" t="s">
        <v>72</v>
      </c>
      <c r="AY102" s="252" t="s">
        <v>134</v>
      </c>
    </row>
    <row r="103" s="14" customFormat="1">
      <c r="A103" s="14"/>
      <c r="B103" s="243"/>
      <c r="C103" s="244"/>
      <c r="D103" s="225" t="s">
        <v>146</v>
      </c>
      <c r="E103" s="245" t="s">
        <v>19</v>
      </c>
      <c r="F103" s="246" t="s">
        <v>405</v>
      </c>
      <c r="G103" s="244"/>
      <c r="H103" s="245" t="s">
        <v>19</v>
      </c>
      <c r="I103" s="247"/>
      <c r="J103" s="244"/>
      <c r="K103" s="244"/>
      <c r="L103" s="248"/>
      <c r="M103" s="249"/>
      <c r="N103" s="250"/>
      <c r="O103" s="250"/>
      <c r="P103" s="250"/>
      <c r="Q103" s="250"/>
      <c r="R103" s="250"/>
      <c r="S103" s="250"/>
      <c r="T103" s="250"/>
      <c r="U103" s="251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146</v>
      </c>
      <c r="AU103" s="252" t="s">
        <v>81</v>
      </c>
      <c r="AV103" s="14" t="s">
        <v>79</v>
      </c>
      <c r="AW103" s="14" t="s">
        <v>34</v>
      </c>
      <c r="AX103" s="14" t="s">
        <v>72</v>
      </c>
      <c r="AY103" s="252" t="s">
        <v>134</v>
      </c>
    </row>
    <row r="104" s="13" customFormat="1">
      <c r="A104" s="13"/>
      <c r="B104" s="232"/>
      <c r="C104" s="233"/>
      <c r="D104" s="225" t="s">
        <v>146</v>
      </c>
      <c r="E104" s="234" t="s">
        <v>19</v>
      </c>
      <c r="F104" s="235" t="s">
        <v>79</v>
      </c>
      <c r="G104" s="233"/>
      <c r="H104" s="236">
        <v>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0"/>
      <c r="U104" s="241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146</v>
      </c>
      <c r="AU104" s="242" t="s">
        <v>81</v>
      </c>
      <c r="AV104" s="13" t="s">
        <v>81</v>
      </c>
      <c r="AW104" s="13" t="s">
        <v>34</v>
      </c>
      <c r="AX104" s="13" t="s">
        <v>72</v>
      </c>
      <c r="AY104" s="242" t="s">
        <v>134</v>
      </c>
    </row>
    <row r="105" s="15" customFormat="1">
      <c r="A105" s="15"/>
      <c r="B105" s="256"/>
      <c r="C105" s="257"/>
      <c r="D105" s="225" t="s">
        <v>146</v>
      </c>
      <c r="E105" s="258" t="s">
        <v>19</v>
      </c>
      <c r="F105" s="259" t="s">
        <v>368</v>
      </c>
      <c r="G105" s="257"/>
      <c r="H105" s="260">
        <v>1</v>
      </c>
      <c r="I105" s="261"/>
      <c r="J105" s="257"/>
      <c r="K105" s="257"/>
      <c r="L105" s="262"/>
      <c r="M105" s="263"/>
      <c r="N105" s="264"/>
      <c r="O105" s="264"/>
      <c r="P105" s="264"/>
      <c r="Q105" s="264"/>
      <c r="R105" s="264"/>
      <c r="S105" s="264"/>
      <c r="T105" s="264"/>
      <c r="U105" s="26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6" t="s">
        <v>146</v>
      </c>
      <c r="AU105" s="266" t="s">
        <v>81</v>
      </c>
      <c r="AV105" s="15" t="s">
        <v>141</v>
      </c>
      <c r="AW105" s="15" t="s">
        <v>34</v>
      </c>
      <c r="AX105" s="15" t="s">
        <v>79</v>
      </c>
      <c r="AY105" s="266" t="s">
        <v>134</v>
      </c>
    </row>
    <row r="106" s="2" customFormat="1" ht="16.5" customHeight="1">
      <c r="A106" s="38"/>
      <c r="B106" s="39"/>
      <c r="C106" s="212" t="s">
        <v>81</v>
      </c>
      <c r="D106" s="212" t="s">
        <v>136</v>
      </c>
      <c r="E106" s="213" t="s">
        <v>406</v>
      </c>
      <c r="F106" s="214" t="s">
        <v>407</v>
      </c>
      <c r="G106" s="215" t="s">
        <v>281</v>
      </c>
      <c r="H106" s="216">
        <v>1</v>
      </c>
      <c r="I106" s="217"/>
      <c r="J106" s="218">
        <f>ROUND(I106*H106,2)</f>
        <v>0</v>
      </c>
      <c r="K106" s="214" t="s">
        <v>19</v>
      </c>
      <c r="L106" s="44"/>
      <c r="M106" s="219" t="s">
        <v>19</v>
      </c>
      <c r="N106" s="220" t="s">
        <v>45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1">
        <f>S106*H106</f>
        <v>0</v>
      </c>
      <c r="U106" s="222" t="s">
        <v>19</v>
      </c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141</v>
      </c>
      <c r="AT106" s="223" t="s">
        <v>136</v>
      </c>
      <c r="AU106" s="223" t="s">
        <v>81</v>
      </c>
      <c r="AY106" s="17" t="s">
        <v>134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141</v>
      </c>
      <c r="BK106" s="224">
        <f>ROUND(I106*H106,2)</f>
        <v>0</v>
      </c>
      <c r="BL106" s="17" t="s">
        <v>141</v>
      </c>
      <c r="BM106" s="223" t="s">
        <v>141</v>
      </c>
    </row>
    <row r="107" s="2" customFormat="1">
      <c r="A107" s="38"/>
      <c r="B107" s="39"/>
      <c r="C107" s="40"/>
      <c r="D107" s="225" t="s">
        <v>143</v>
      </c>
      <c r="E107" s="40"/>
      <c r="F107" s="226" t="s">
        <v>408</v>
      </c>
      <c r="G107" s="40"/>
      <c r="H107" s="40"/>
      <c r="I107" s="227"/>
      <c r="J107" s="40"/>
      <c r="K107" s="40"/>
      <c r="L107" s="44"/>
      <c r="M107" s="228"/>
      <c r="N107" s="229"/>
      <c r="O107" s="85"/>
      <c r="P107" s="85"/>
      <c r="Q107" s="85"/>
      <c r="R107" s="85"/>
      <c r="S107" s="85"/>
      <c r="T107" s="85"/>
      <c r="U107" s="86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143</v>
      </c>
      <c r="AU107" s="17" t="s">
        <v>81</v>
      </c>
    </row>
    <row r="108" s="14" customFormat="1">
      <c r="A108" s="14"/>
      <c r="B108" s="243"/>
      <c r="C108" s="244"/>
      <c r="D108" s="225" t="s">
        <v>146</v>
      </c>
      <c r="E108" s="245" t="s">
        <v>19</v>
      </c>
      <c r="F108" s="246" t="s">
        <v>397</v>
      </c>
      <c r="G108" s="244"/>
      <c r="H108" s="245" t="s">
        <v>19</v>
      </c>
      <c r="I108" s="247"/>
      <c r="J108" s="244"/>
      <c r="K108" s="244"/>
      <c r="L108" s="248"/>
      <c r="M108" s="249"/>
      <c r="N108" s="250"/>
      <c r="O108" s="250"/>
      <c r="P108" s="250"/>
      <c r="Q108" s="250"/>
      <c r="R108" s="250"/>
      <c r="S108" s="250"/>
      <c r="T108" s="250"/>
      <c r="U108" s="251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146</v>
      </c>
      <c r="AU108" s="252" t="s">
        <v>81</v>
      </c>
      <c r="AV108" s="14" t="s">
        <v>79</v>
      </c>
      <c r="AW108" s="14" t="s">
        <v>34</v>
      </c>
      <c r="AX108" s="14" t="s">
        <v>72</v>
      </c>
      <c r="AY108" s="252" t="s">
        <v>134</v>
      </c>
    </row>
    <row r="109" s="14" customFormat="1">
      <c r="A109" s="14"/>
      <c r="B109" s="243"/>
      <c r="C109" s="244"/>
      <c r="D109" s="225" t="s">
        <v>146</v>
      </c>
      <c r="E109" s="245" t="s">
        <v>19</v>
      </c>
      <c r="F109" s="246" t="s">
        <v>409</v>
      </c>
      <c r="G109" s="244"/>
      <c r="H109" s="245" t="s">
        <v>19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0"/>
      <c r="U109" s="251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146</v>
      </c>
      <c r="AU109" s="252" t="s">
        <v>81</v>
      </c>
      <c r="AV109" s="14" t="s">
        <v>79</v>
      </c>
      <c r="AW109" s="14" t="s">
        <v>34</v>
      </c>
      <c r="AX109" s="14" t="s">
        <v>72</v>
      </c>
      <c r="AY109" s="252" t="s">
        <v>134</v>
      </c>
    </row>
    <row r="110" s="13" customFormat="1">
      <c r="A110" s="13"/>
      <c r="B110" s="232"/>
      <c r="C110" s="233"/>
      <c r="D110" s="225" t="s">
        <v>146</v>
      </c>
      <c r="E110" s="234" t="s">
        <v>19</v>
      </c>
      <c r="F110" s="235" t="s">
        <v>79</v>
      </c>
      <c r="G110" s="233"/>
      <c r="H110" s="236">
        <v>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0"/>
      <c r="U110" s="241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146</v>
      </c>
      <c r="AU110" s="242" t="s">
        <v>81</v>
      </c>
      <c r="AV110" s="13" t="s">
        <v>81</v>
      </c>
      <c r="AW110" s="13" t="s">
        <v>34</v>
      </c>
      <c r="AX110" s="13" t="s">
        <v>72</v>
      </c>
      <c r="AY110" s="242" t="s">
        <v>134</v>
      </c>
    </row>
    <row r="111" s="15" customFormat="1">
      <c r="A111" s="15"/>
      <c r="B111" s="256"/>
      <c r="C111" s="257"/>
      <c r="D111" s="225" t="s">
        <v>146</v>
      </c>
      <c r="E111" s="258" t="s">
        <v>19</v>
      </c>
      <c r="F111" s="259" t="s">
        <v>368</v>
      </c>
      <c r="G111" s="257"/>
      <c r="H111" s="260">
        <v>1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4"/>
      <c r="U111" s="26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146</v>
      </c>
      <c r="AU111" s="266" t="s">
        <v>81</v>
      </c>
      <c r="AV111" s="15" t="s">
        <v>141</v>
      </c>
      <c r="AW111" s="15" t="s">
        <v>34</v>
      </c>
      <c r="AX111" s="15" t="s">
        <v>79</v>
      </c>
      <c r="AY111" s="266" t="s">
        <v>134</v>
      </c>
    </row>
    <row r="112" s="12" customFormat="1" ht="22.8" customHeight="1">
      <c r="A112" s="12"/>
      <c r="B112" s="196"/>
      <c r="C112" s="197"/>
      <c r="D112" s="198" t="s">
        <v>71</v>
      </c>
      <c r="E112" s="210" t="s">
        <v>410</v>
      </c>
      <c r="F112" s="210" t="s">
        <v>411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SUM(P113:P128)</f>
        <v>0</v>
      </c>
      <c r="Q112" s="204"/>
      <c r="R112" s="205">
        <f>SUM(R113:R128)</f>
        <v>0</v>
      </c>
      <c r="S112" s="204"/>
      <c r="T112" s="205">
        <f>SUM(T113:T128)</f>
        <v>0</v>
      </c>
      <c r="U112" s="206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79</v>
      </c>
      <c r="AT112" s="208" t="s">
        <v>71</v>
      </c>
      <c r="AU112" s="208" t="s">
        <v>79</v>
      </c>
      <c r="AY112" s="207" t="s">
        <v>134</v>
      </c>
      <c r="BK112" s="209">
        <f>SUM(BK113:BK128)</f>
        <v>0</v>
      </c>
    </row>
    <row r="113" s="2" customFormat="1" ht="16.5" customHeight="1">
      <c r="A113" s="38"/>
      <c r="B113" s="39"/>
      <c r="C113" s="212" t="s">
        <v>156</v>
      </c>
      <c r="D113" s="212" t="s">
        <v>136</v>
      </c>
      <c r="E113" s="213" t="s">
        <v>412</v>
      </c>
      <c r="F113" s="214" t="s">
        <v>287</v>
      </c>
      <c r="G113" s="215" t="s">
        <v>215</v>
      </c>
      <c r="H113" s="216">
        <v>1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45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1">
        <f>S113*H113</f>
        <v>0</v>
      </c>
      <c r="U113" s="222" t="s">
        <v>19</v>
      </c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141</v>
      </c>
      <c r="AT113" s="223" t="s">
        <v>136</v>
      </c>
      <c r="AU113" s="223" t="s">
        <v>81</v>
      </c>
      <c r="AY113" s="17" t="s">
        <v>134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141</v>
      </c>
      <c r="BK113" s="224">
        <f>ROUND(I113*H113,2)</f>
        <v>0</v>
      </c>
      <c r="BL113" s="17" t="s">
        <v>141</v>
      </c>
      <c r="BM113" s="223" t="s">
        <v>183</v>
      </c>
    </row>
    <row r="114" s="2" customFormat="1">
      <c r="A114" s="38"/>
      <c r="B114" s="39"/>
      <c r="C114" s="40"/>
      <c r="D114" s="225" t="s">
        <v>143</v>
      </c>
      <c r="E114" s="40"/>
      <c r="F114" s="226" t="s">
        <v>413</v>
      </c>
      <c r="G114" s="40"/>
      <c r="H114" s="40"/>
      <c r="I114" s="227"/>
      <c r="J114" s="40"/>
      <c r="K114" s="40"/>
      <c r="L114" s="44"/>
      <c r="M114" s="228"/>
      <c r="N114" s="229"/>
      <c r="O114" s="85"/>
      <c r="P114" s="85"/>
      <c r="Q114" s="85"/>
      <c r="R114" s="85"/>
      <c r="S114" s="85"/>
      <c r="T114" s="85"/>
      <c r="U114" s="86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143</v>
      </c>
      <c r="AU114" s="17" t="s">
        <v>81</v>
      </c>
    </row>
    <row r="115" s="14" customFormat="1">
      <c r="A115" s="14"/>
      <c r="B115" s="243"/>
      <c r="C115" s="244"/>
      <c r="D115" s="225" t="s">
        <v>146</v>
      </c>
      <c r="E115" s="245" t="s">
        <v>19</v>
      </c>
      <c r="F115" s="246" t="s">
        <v>397</v>
      </c>
      <c r="G115" s="244"/>
      <c r="H115" s="245" t="s">
        <v>19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0"/>
      <c r="U115" s="251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146</v>
      </c>
      <c r="AU115" s="252" t="s">
        <v>81</v>
      </c>
      <c r="AV115" s="14" t="s">
        <v>79</v>
      </c>
      <c r="AW115" s="14" t="s">
        <v>34</v>
      </c>
      <c r="AX115" s="14" t="s">
        <v>72</v>
      </c>
      <c r="AY115" s="252" t="s">
        <v>134</v>
      </c>
    </row>
    <row r="116" s="13" customFormat="1">
      <c r="A116" s="13"/>
      <c r="B116" s="232"/>
      <c r="C116" s="233"/>
      <c r="D116" s="225" t="s">
        <v>146</v>
      </c>
      <c r="E116" s="234" t="s">
        <v>19</v>
      </c>
      <c r="F116" s="235" t="s">
        <v>79</v>
      </c>
      <c r="G116" s="233"/>
      <c r="H116" s="236">
        <v>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0"/>
      <c r="U116" s="241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146</v>
      </c>
      <c r="AU116" s="242" t="s">
        <v>81</v>
      </c>
      <c r="AV116" s="13" t="s">
        <v>81</v>
      </c>
      <c r="AW116" s="13" t="s">
        <v>34</v>
      </c>
      <c r="AX116" s="13" t="s">
        <v>72</v>
      </c>
      <c r="AY116" s="242" t="s">
        <v>134</v>
      </c>
    </row>
    <row r="117" s="15" customFormat="1">
      <c r="A117" s="15"/>
      <c r="B117" s="256"/>
      <c r="C117" s="257"/>
      <c r="D117" s="225" t="s">
        <v>146</v>
      </c>
      <c r="E117" s="258" t="s">
        <v>19</v>
      </c>
      <c r="F117" s="259" t="s">
        <v>368</v>
      </c>
      <c r="G117" s="257"/>
      <c r="H117" s="260">
        <v>1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4"/>
      <c r="U117" s="26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146</v>
      </c>
      <c r="AU117" s="266" t="s">
        <v>81</v>
      </c>
      <c r="AV117" s="15" t="s">
        <v>141</v>
      </c>
      <c r="AW117" s="15" t="s">
        <v>34</v>
      </c>
      <c r="AX117" s="15" t="s">
        <v>79</v>
      </c>
      <c r="AY117" s="266" t="s">
        <v>134</v>
      </c>
    </row>
    <row r="118" s="2" customFormat="1" ht="16.5" customHeight="1">
      <c r="A118" s="38"/>
      <c r="B118" s="39"/>
      <c r="C118" s="212" t="s">
        <v>141</v>
      </c>
      <c r="D118" s="212" t="s">
        <v>136</v>
      </c>
      <c r="E118" s="213" t="s">
        <v>414</v>
      </c>
      <c r="F118" s="214" t="s">
        <v>415</v>
      </c>
      <c r="G118" s="215" t="s">
        <v>215</v>
      </c>
      <c r="H118" s="216">
        <v>1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45</v>
      </c>
      <c r="O118" s="85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1">
        <f>S118*H118</f>
        <v>0</v>
      </c>
      <c r="U118" s="222" t="s">
        <v>19</v>
      </c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141</v>
      </c>
      <c r="AT118" s="223" t="s">
        <v>136</v>
      </c>
      <c r="AU118" s="223" t="s">
        <v>81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141</v>
      </c>
      <c r="BK118" s="224">
        <f>ROUND(I118*H118,2)</f>
        <v>0</v>
      </c>
      <c r="BL118" s="17" t="s">
        <v>141</v>
      </c>
      <c r="BM118" s="223" t="s">
        <v>198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416</v>
      </c>
      <c r="G119" s="40"/>
      <c r="H119" s="40"/>
      <c r="I119" s="227"/>
      <c r="J119" s="40"/>
      <c r="K119" s="40"/>
      <c r="L119" s="44"/>
      <c r="M119" s="228"/>
      <c r="N119" s="229"/>
      <c r="O119" s="85"/>
      <c r="P119" s="85"/>
      <c r="Q119" s="85"/>
      <c r="R119" s="85"/>
      <c r="S119" s="85"/>
      <c r="T119" s="85"/>
      <c r="U119" s="86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81</v>
      </c>
    </row>
    <row r="120" s="14" customFormat="1">
      <c r="A120" s="14"/>
      <c r="B120" s="243"/>
      <c r="C120" s="244"/>
      <c r="D120" s="225" t="s">
        <v>146</v>
      </c>
      <c r="E120" s="245" t="s">
        <v>19</v>
      </c>
      <c r="F120" s="246" t="s">
        <v>397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0"/>
      <c r="U120" s="251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146</v>
      </c>
      <c r="AU120" s="252" t="s">
        <v>81</v>
      </c>
      <c r="AV120" s="14" t="s">
        <v>79</v>
      </c>
      <c r="AW120" s="14" t="s">
        <v>34</v>
      </c>
      <c r="AX120" s="14" t="s">
        <v>72</v>
      </c>
      <c r="AY120" s="252" t="s">
        <v>134</v>
      </c>
    </row>
    <row r="121" s="13" customFormat="1">
      <c r="A121" s="13"/>
      <c r="B121" s="232"/>
      <c r="C121" s="233"/>
      <c r="D121" s="225" t="s">
        <v>146</v>
      </c>
      <c r="E121" s="234" t="s">
        <v>19</v>
      </c>
      <c r="F121" s="235" t="s">
        <v>79</v>
      </c>
      <c r="G121" s="233"/>
      <c r="H121" s="236">
        <v>1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0"/>
      <c r="U121" s="241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146</v>
      </c>
      <c r="AU121" s="242" t="s">
        <v>81</v>
      </c>
      <c r="AV121" s="13" t="s">
        <v>81</v>
      </c>
      <c r="AW121" s="13" t="s">
        <v>34</v>
      </c>
      <c r="AX121" s="13" t="s">
        <v>72</v>
      </c>
      <c r="AY121" s="242" t="s">
        <v>134</v>
      </c>
    </row>
    <row r="122" s="15" customFormat="1">
      <c r="A122" s="15"/>
      <c r="B122" s="256"/>
      <c r="C122" s="257"/>
      <c r="D122" s="225" t="s">
        <v>146</v>
      </c>
      <c r="E122" s="258" t="s">
        <v>19</v>
      </c>
      <c r="F122" s="259" t="s">
        <v>368</v>
      </c>
      <c r="G122" s="257"/>
      <c r="H122" s="260">
        <v>1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4"/>
      <c r="U122" s="26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6" t="s">
        <v>146</v>
      </c>
      <c r="AU122" s="266" t="s">
        <v>81</v>
      </c>
      <c r="AV122" s="15" t="s">
        <v>141</v>
      </c>
      <c r="AW122" s="15" t="s">
        <v>34</v>
      </c>
      <c r="AX122" s="15" t="s">
        <v>79</v>
      </c>
      <c r="AY122" s="266" t="s">
        <v>134</v>
      </c>
    </row>
    <row r="123" s="2" customFormat="1" ht="24.15" customHeight="1">
      <c r="A123" s="38"/>
      <c r="B123" s="39"/>
      <c r="C123" s="212" t="s">
        <v>177</v>
      </c>
      <c r="D123" s="212" t="s">
        <v>136</v>
      </c>
      <c r="E123" s="213" t="s">
        <v>417</v>
      </c>
      <c r="F123" s="214" t="s">
        <v>418</v>
      </c>
      <c r="G123" s="215" t="s">
        <v>281</v>
      </c>
      <c r="H123" s="216">
        <v>1</v>
      </c>
      <c r="I123" s="217"/>
      <c r="J123" s="218">
        <f>ROUND(I123*H123,2)</f>
        <v>0</v>
      </c>
      <c r="K123" s="214" t="s">
        <v>19</v>
      </c>
      <c r="L123" s="44"/>
      <c r="M123" s="219" t="s">
        <v>19</v>
      </c>
      <c r="N123" s="220" t="s">
        <v>45</v>
      </c>
      <c r="O123" s="85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1">
        <f>S123*H123</f>
        <v>0</v>
      </c>
      <c r="U123" s="222" t="s">
        <v>19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141</v>
      </c>
      <c r="AT123" s="223" t="s">
        <v>136</v>
      </c>
      <c r="AU123" s="223" t="s">
        <v>81</v>
      </c>
      <c r="AY123" s="17" t="s">
        <v>134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141</v>
      </c>
      <c r="BK123" s="224">
        <f>ROUND(I123*H123,2)</f>
        <v>0</v>
      </c>
      <c r="BL123" s="17" t="s">
        <v>141</v>
      </c>
      <c r="BM123" s="223" t="s">
        <v>212</v>
      </c>
    </row>
    <row r="124" s="2" customFormat="1">
      <c r="A124" s="38"/>
      <c r="B124" s="39"/>
      <c r="C124" s="40"/>
      <c r="D124" s="225" t="s">
        <v>143</v>
      </c>
      <c r="E124" s="40"/>
      <c r="F124" s="226" t="s">
        <v>418</v>
      </c>
      <c r="G124" s="40"/>
      <c r="H124" s="40"/>
      <c r="I124" s="227"/>
      <c r="J124" s="40"/>
      <c r="K124" s="40"/>
      <c r="L124" s="44"/>
      <c r="M124" s="228"/>
      <c r="N124" s="229"/>
      <c r="O124" s="85"/>
      <c r="P124" s="85"/>
      <c r="Q124" s="85"/>
      <c r="R124" s="85"/>
      <c r="S124" s="85"/>
      <c r="T124" s="85"/>
      <c r="U124" s="86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143</v>
      </c>
      <c r="AU124" s="17" t="s">
        <v>81</v>
      </c>
    </row>
    <row r="125" s="14" customFormat="1">
      <c r="A125" s="14"/>
      <c r="B125" s="243"/>
      <c r="C125" s="244"/>
      <c r="D125" s="225" t="s">
        <v>146</v>
      </c>
      <c r="E125" s="245" t="s">
        <v>19</v>
      </c>
      <c r="F125" s="246" t="s">
        <v>397</v>
      </c>
      <c r="G125" s="244"/>
      <c r="H125" s="245" t="s">
        <v>19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0"/>
      <c r="U125" s="251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146</v>
      </c>
      <c r="AU125" s="252" t="s">
        <v>81</v>
      </c>
      <c r="AV125" s="14" t="s">
        <v>79</v>
      </c>
      <c r="AW125" s="14" t="s">
        <v>34</v>
      </c>
      <c r="AX125" s="14" t="s">
        <v>72</v>
      </c>
      <c r="AY125" s="252" t="s">
        <v>134</v>
      </c>
    </row>
    <row r="126" s="14" customFormat="1">
      <c r="A126" s="14"/>
      <c r="B126" s="243"/>
      <c r="C126" s="244"/>
      <c r="D126" s="225" t="s">
        <v>146</v>
      </c>
      <c r="E126" s="245" t="s">
        <v>19</v>
      </c>
      <c r="F126" s="246" t="s">
        <v>419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0"/>
      <c r="U126" s="251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146</v>
      </c>
      <c r="AU126" s="252" t="s">
        <v>81</v>
      </c>
      <c r="AV126" s="14" t="s">
        <v>79</v>
      </c>
      <c r="AW126" s="14" t="s">
        <v>34</v>
      </c>
      <c r="AX126" s="14" t="s">
        <v>72</v>
      </c>
      <c r="AY126" s="252" t="s">
        <v>134</v>
      </c>
    </row>
    <row r="127" s="13" customFormat="1">
      <c r="A127" s="13"/>
      <c r="B127" s="232"/>
      <c r="C127" s="233"/>
      <c r="D127" s="225" t="s">
        <v>146</v>
      </c>
      <c r="E127" s="234" t="s">
        <v>19</v>
      </c>
      <c r="F127" s="235" t="s">
        <v>79</v>
      </c>
      <c r="G127" s="233"/>
      <c r="H127" s="236">
        <v>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0"/>
      <c r="U127" s="241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146</v>
      </c>
      <c r="AU127" s="242" t="s">
        <v>81</v>
      </c>
      <c r="AV127" s="13" t="s">
        <v>81</v>
      </c>
      <c r="AW127" s="13" t="s">
        <v>34</v>
      </c>
      <c r="AX127" s="13" t="s">
        <v>72</v>
      </c>
      <c r="AY127" s="242" t="s">
        <v>134</v>
      </c>
    </row>
    <row r="128" s="15" customFormat="1">
      <c r="A128" s="15"/>
      <c r="B128" s="256"/>
      <c r="C128" s="257"/>
      <c r="D128" s="225" t="s">
        <v>146</v>
      </c>
      <c r="E128" s="258" t="s">
        <v>19</v>
      </c>
      <c r="F128" s="259" t="s">
        <v>368</v>
      </c>
      <c r="G128" s="257"/>
      <c r="H128" s="260">
        <v>1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4"/>
      <c r="U128" s="26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146</v>
      </c>
      <c r="AU128" s="266" t="s">
        <v>81</v>
      </c>
      <c r="AV128" s="15" t="s">
        <v>141</v>
      </c>
      <c r="AW128" s="15" t="s">
        <v>34</v>
      </c>
      <c r="AX128" s="15" t="s">
        <v>79</v>
      </c>
      <c r="AY128" s="266" t="s">
        <v>134</v>
      </c>
    </row>
    <row r="129" s="12" customFormat="1" ht="22.8" customHeight="1">
      <c r="A129" s="12"/>
      <c r="B129" s="196"/>
      <c r="C129" s="197"/>
      <c r="D129" s="198" t="s">
        <v>71</v>
      </c>
      <c r="E129" s="210" t="s">
        <v>420</v>
      </c>
      <c r="F129" s="210" t="s">
        <v>421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SUM(P130:P146)</f>
        <v>0</v>
      </c>
      <c r="Q129" s="204"/>
      <c r="R129" s="205">
        <f>SUM(R130:R146)</f>
        <v>0</v>
      </c>
      <c r="S129" s="204"/>
      <c r="T129" s="205">
        <f>SUM(T130:T146)</f>
        <v>0</v>
      </c>
      <c r="U129" s="206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79</v>
      </c>
      <c r="AT129" s="208" t="s">
        <v>71</v>
      </c>
      <c r="AU129" s="208" t="s">
        <v>79</v>
      </c>
      <c r="AY129" s="207" t="s">
        <v>134</v>
      </c>
      <c r="BK129" s="209">
        <f>SUM(BK130:BK146)</f>
        <v>0</v>
      </c>
    </row>
    <row r="130" s="2" customFormat="1" ht="21.75" customHeight="1">
      <c r="A130" s="38"/>
      <c r="B130" s="39"/>
      <c r="C130" s="212" t="s">
        <v>183</v>
      </c>
      <c r="D130" s="212" t="s">
        <v>136</v>
      </c>
      <c r="E130" s="213" t="s">
        <v>422</v>
      </c>
      <c r="F130" s="214" t="s">
        <v>423</v>
      </c>
      <c r="G130" s="215" t="s">
        <v>281</v>
      </c>
      <c r="H130" s="216">
        <v>1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45</v>
      </c>
      <c r="O130" s="85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1">
        <f>S130*H130</f>
        <v>0</v>
      </c>
      <c r="U130" s="222" t="s">
        <v>19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141</v>
      </c>
      <c r="AT130" s="223" t="s">
        <v>136</v>
      </c>
      <c r="AU130" s="223" t="s">
        <v>81</v>
      </c>
      <c r="AY130" s="17" t="s">
        <v>134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141</v>
      </c>
      <c r="BK130" s="224">
        <f>ROUND(I130*H130,2)</f>
        <v>0</v>
      </c>
      <c r="BL130" s="17" t="s">
        <v>141</v>
      </c>
      <c r="BM130" s="223" t="s">
        <v>8</v>
      </c>
    </row>
    <row r="131" s="2" customFormat="1">
      <c r="A131" s="38"/>
      <c r="B131" s="39"/>
      <c r="C131" s="40"/>
      <c r="D131" s="225" t="s">
        <v>143</v>
      </c>
      <c r="E131" s="40"/>
      <c r="F131" s="226" t="s">
        <v>423</v>
      </c>
      <c r="G131" s="40"/>
      <c r="H131" s="40"/>
      <c r="I131" s="227"/>
      <c r="J131" s="40"/>
      <c r="K131" s="40"/>
      <c r="L131" s="44"/>
      <c r="M131" s="228"/>
      <c r="N131" s="229"/>
      <c r="O131" s="85"/>
      <c r="P131" s="85"/>
      <c r="Q131" s="85"/>
      <c r="R131" s="85"/>
      <c r="S131" s="85"/>
      <c r="T131" s="85"/>
      <c r="U131" s="86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143</v>
      </c>
      <c r="AU131" s="17" t="s">
        <v>81</v>
      </c>
    </row>
    <row r="132" s="14" customFormat="1">
      <c r="A132" s="14"/>
      <c r="B132" s="243"/>
      <c r="C132" s="244"/>
      <c r="D132" s="225" t="s">
        <v>146</v>
      </c>
      <c r="E132" s="245" t="s">
        <v>19</v>
      </c>
      <c r="F132" s="246" t="s">
        <v>397</v>
      </c>
      <c r="G132" s="244"/>
      <c r="H132" s="245" t="s">
        <v>19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0"/>
      <c r="U132" s="251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146</v>
      </c>
      <c r="AU132" s="252" t="s">
        <v>81</v>
      </c>
      <c r="AV132" s="14" t="s">
        <v>79</v>
      </c>
      <c r="AW132" s="14" t="s">
        <v>34</v>
      </c>
      <c r="AX132" s="14" t="s">
        <v>72</v>
      </c>
      <c r="AY132" s="252" t="s">
        <v>134</v>
      </c>
    </row>
    <row r="133" s="14" customFormat="1">
      <c r="A133" s="14"/>
      <c r="B133" s="243"/>
      <c r="C133" s="244"/>
      <c r="D133" s="225" t="s">
        <v>146</v>
      </c>
      <c r="E133" s="245" t="s">
        <v>19</v>
      </c>
      <c r="F133" s="246" t="s">
        <v>424</v>
      </c>
      <c r="G133" s="244"/>
      <c r="H133" s="245" t="s">
        <v>19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0"/>
      <c r="U133" s="251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146</v>
      </c>
      <c r="AU133" s="252" t="s">
        <v>81</v>
      </c>
      <c r="AV133" s="14" t="s">
        <v>79</v>
      </c>
      <c r="AW133" s="14" t="s">
        <v>34</v>
      </c>
      <c r="AX133" s="14" t="s">
        <v>72</v>
      </c>
      <c r="AY133" s="252" t="s">
        <v>134</v>
      </c>
    </row>
    <row r="134" s="13" customFormat="1">
      <c r="A134" s="13"/>
      <c r="B134" s="232"/>
      <c r="C134" s="233"/>
      <c r="D134" s="225" t="s">
        <v>146</v>
      </c>
      <c r="E134" s="234" t="s">
        <v>19</v>
      </c>
      <c r="F134" s="235" t="s">
        <v>79</v>
      </c>
      <c r="G134" s="233"/>
      <c r="H134" s="236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0"/>
      <c r="U134" s="241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146</v>
      </c>
      <c r="AU134" s="242" t="s">
        <v>81</v>
      </c>
      <c r="AV134" s="13" t="s">
        <v>81</v>
      </c>
      <c r="AW134" s="13" t="s">
        <v>34</v>
      </c>
      <c r="AX134" s="13" t="s">
        <v>72</v>
      </c>
      <c r="AY134" s="242" t="s">
        <v>134</v>
      </c>
    </row>
    <row r="135" s="15" customFormat="1">
      <c r="A135" s="15"/>
      <c r="B135" s="256"/>
      <c r="C135" s="257"/>
      <c r="D135" s="225" t="s">
        <v>146</v>
      </c>
      <c r="E135" s="258" t="s">
        <v>19</v>
      </c>
      <c r="F135" s="259" t="s">
        <v>368</v>
      </c>
      <c r="G135" s="257"/>
      <c r="H135" s="260">
        <v>1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4"/>
      <c r="U135" s="26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146</v>
      </c>
      <c r="AU135" s="266" t="s">
        <v>81</v>
      </c>
      <c r="AV135" s="15" t="s">
        <v>141</v>
      </c>
      <c r="AW135" s="15" t="s">
        <v>34</v>
      </c>
      <c r="AX135" s="15" t="s">
        <v>79</v>
      </c>
      <c r="AY135" s="266" t="s">
        <v>134</v>
      </c>
    </row>
    <row r="136" s="2" customFormat="1" ht="24.15" customHeight="1">
      <c r="A136" s="38"/>
      <c r="B136" s="39"/>
      <c r="C136" s="212" t="s">
        <v>425</v>
      </c>
      <c r="D136" s="212" t="s">
        <v>136</v>
      </c>
      <c r="E136" s="213" t="s">
        <v>292</v>
      </c>
      <c r="F136" s="214" t="s">
        <v>293</v>
      </c>
      <c r="G136" s="215" t="s">
        <v>281</v>
      </c>
      <c r="H136" s="216">
        <v>1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45</v>
      </c>
      <c r="O136" s="85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1">
        <f>S136*H136</f>
        <v>0</v>
      </c>
      <c r="U136" s="222" t="s">
        <v>19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141</v>
      </c>
      <c r="AT136" s="223" t="s">
        <v>136</v>
      </c>
      <c r="AU136" s="223" t="s">
        <v>81</v>
      </c>
      <c r="AY136" s="17" t="s">
        <v>134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141</v>
      </c>
      <c r="BK136" s="224">
        <f>ROUND(I136*H136,2)</f>
        <v>0</v>
      </c>
      <c r="BL136" s="17" t="s">
        <v>141</v>
      </c>
      <c r="BM136" s="223" t="s">
        <v>426</v>
      </c>
    </row>
    <row r="137" s="2" customFormat="1">
      <c r="A137" s="38"/>
      <c r="B137" s="39"/>
      <c r="C137" s="40"/>
      <c r="D137" s="225" t="s">
        <v>143</v>
      </c>
      <c r="E137" s="40"/>
      <c r="F137" s="226" t="s">
        <v>293</v>
      </c>
      <c r="G137" s="40"/>
      <c r="H137" s="40"/>
      <c r="I137" s="227"/>
      <c r="J137" s="40"/>
      <c r="K137" s="40"/>
      <c r="L137" s="44"/>
      <c r="M137" s="228"/>
      <c r="N137" s="229"/>
      <c r="O137" s="85"/>
      <c r="P137" s="85"/>
      <c r="Q137" s="85"/>
      <c r="R137" s="85"/>
      <c r="S137" s="85"/>
      <c r="T137" s="85"/>
      <c r="U137" s="86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143</v>
      </c>
      <c r="AU137" s="17" t="s">
        <v>81</v>
      </c>
    </row>
    <row r="138" s="14" customFormat="1">
      <c r="A138" s="14"/>
      <c r="B138" s="243"/>
      <c r="C138" s="244"/>
      <c r="D138" s="225" t="s">
        <v>146</v>
      </c>
      <c r="E138" s="245" t="s">
        <v>19</v>
      </c>
      <c r="F138" s="246" t="s">
        <v>295</v>
      </c>
      <c r="G138" s="244"/>
      <c r="H138" s="245" t="s">
        <v>19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0"/>
      <c r="U138" s="251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146</v>
      </c>
      <c r="AU138" s="252" t="s">
        <v>81</v>
      </c>
      <c r="AV138" s="14" t="s">
        <v>79</v>
      </c>
      <c r="AW138" s="14" t="s">
        <v>34</v>
      </c>
      <c r="AX138" s="14" t="s">
        <v>72</v>
      </c>
      <c r="AY138" s="252" t="s">
        <v>134</v>
      </c>
    </row>
    <row r="139" s="14" customFormat="1">
      <c r="A139" s="14"/>
      <c r="B139" s="243"/>
      <c r="C139" s="244"/>
      <c r="D139" s="225" t="s">
        <v>146</v>
      </c>
      <c r="E139" s="245" t="s">
        <v>19</v>
      </c>
      <c r="F139" s="246" t="s">
        <v>296</v>
      </c>
      <c r="G139" s="244"/>
      <c r="H139" s="245" t="s">
        <v>19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0"/>
      <c r="U139" s="251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146</v>
      </c>
      <c r="AU139" s="252" t="s">
        <v>81</v>
      </c>
      <c r="AV139" s="14" t="s">
        <v>79</v>
      </c>
      <c r="AW139" s="14" t="s">
        <v>34</v>
      </c>
      <c r="AX139" s="14" t="s">
        <v>72</v>
      </c>
      <c r="AY139" s="252" t="s">
        <v>134</v>
      </c>
    </row>
    <row r="140" s="14" customFormat="1">
      <c r="A140" s="14"/>
      <c r="B140" s="243"/>
      <c r="C140" s="244"/>
      <c r="D140" s="225" t="s">
        <v>146</v>
      </c>
      <c r="E140" s="245" t="s">
        <v>19</v>
      </c>
      <c r="F140" s="246" t="s">
        <v>297</v>
      </c>
      <c r="G140" s="244"/>
      <c r="H140" s="245" t="s">
        <v>19</v>
      </c>
      <c r="I140" s="247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0"/>
      <c r="U140" s="251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146</v>
      </c>
      <c r="AU140" s="252" t="s">
        <v>81</v>
      </c>
      <c r="AV140" s="14" t="s">
        <v>79</v>
      </c>
      <c r="AW140" s="14" t="s">
        <v>34</v>
      </c>
      <c r="AX140" s="14" t="s">
        <v>72</v>
      </c>
      <c r="AY140" s="252" t="s">
        <v>134</v>
      </c>
    </row>
    <row r="141" s="14" customFormat="1">
      <c r="A141" s="14"/>
      <c r="B141" s="243"/>
      <c r="C141" s="244"/>
      <c r="D141" s="225" t="s">
        <v>146</v>
      </c>
      <c r="E141" s="245" t="s">
        <v>19</v>
      </c>
      <c r="F141" s="246" t="s">
        <v>298</v>
      </c>
      <c r="G141" s="244"/>
      <c r="H141" s="245" t="s">
        <v>19</v>
      </c>
      <c r="I141" s="247"/>
      <c r="J141" s="244"/>
      <c r="K141" s="244"/>
      <c r="L141" s="248"/>
      <c r="M141" s="249"/>
      <c r="N141" s="250"/>
      <c r="O141" s="250"/>
      <c r="P141" s="250"/>
      <c r="Q141" s="250"/>
      <c r="R141" s="250"/>
      <c r="S141" s="250"/>
      <c r="T141" s="250"/>
      <c r="U141" s="251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146</v>
      </c>
      <c r="AU141" s="252" t="s">
        <v>81</v>
      </c>
      <c r="AV141" s="14" t="s">
        <v>79</v>
      </c>
      <c r="AW141" s="14" t="s">
        <v>34</v>
      </c>
      <c r="AX141" s="14" t="s">
        <v>72</v>
      </c>
      <c r="AY141" s="252" t="s">
        <v>134</v>
      </c>
    </row>
    <row r="142" s="14" customFormat="1">
      <c r="A142" s="14"/>
      <c r="B142" s="243"/>
      <c r="C142" s="244"/>
      <c r="D142" s="225" t="s">
        <v>146</v>
      </c>
      <c r="E142" s="245" t="s">
        <v>19</v>
      </c>
      <c r="F142" s="246" t="s">
        <v>299</v>
      </c>
      <c r="G142" s="244"/>
      <c r="H142" s="245" t="s">
        <v>19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0"/>
      <c r="U142" s="251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146</v>
      </c>
      <c r="AU142" s="252" t="s">
        <v>81</v>
      </c>
      <c r="AV142" s="14" t="s">
        <v>79</v>
      </c>
      <c r="AW142" s="14" t="s">
        <v>34</v>
      </c>
      <c r="AX142" s="14" t="s">
        <v>72</v>
      </c>
      <c r="AY142" s="252" t="s">
        <v>134</v>
      </c>
    </row>
    <row r="143" s="14" customFormat="1">
      <c r="A143" s="14"/>
      <c r="B143" s="243"/>
      <c r="C143" s="244"/>
      <c r="D143" s="225" t="s">
        <v>146</v>
      </c>
      <c r="E143" s="245" t="s">
        <v>19</v>
      </c>
      <c r="F143" s="246" t="s">
        <v>300</v>
      </c>
      <c r="G143" s="244"/>
      <c r="H143" s="245" t="s">
        <v>19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0"/>
      <c r="U143" s="251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146</v>
      </c>
      <c r="AU143" s="252" t="s">
        <v>81</v>
      </c>
      <c r="AV143" s="14" t="s">
        <v>79</v>
      </c>
      <c r="AW143" s="14" t="s">
        <v>34</v>
      </c>
      <c r="AX143" s="14" t="s">
        <v>72</v>
      </c>
      <c r="AY143" s="252" t="s">
        <v>134</v>
      </c>
    </row>
    <row r="144" s="14" customFormat="1">
      <c r="A144" s="14"/>
      <c r="B144" s="243"/>
      <c r="C144" s="244"/>
      <c r="D144" s="225" t="s">
        <v>146</v>
      </c>
      <c r="E144" s="245" t="s">
        <v>19</v>
      </c>
      <c r="F144" s="246" t="s">
        <v>301</v>
      </c>
      <c r="G144" s="244"/>
      <c r="H144" s="245" t="s">
        <v>19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0"/>
      <c r="U144" s="251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146</v>
      </c>
      <c r="AU144" s="252" t="s">
        <v>81</v>
      </c>
      <c r="AV144" s="14" t="s">
        <v>79</v>
      </c>
      <c r="AW144" s="14" t="s">
        <v>34</v>
      </c>
      <c r="AX144" s="14" t="s">
        <v>72</v>
      </c>
      <c r="AY144" s="252" t="s">
        <v>134</v>
      </c>
    </row>
    <row r="145" s="14" customFormat="1">
      <c r="A145" s="14"/>
      <c r="B145" s="243"/>
      <c r="C145" s="244"/>
      <c r="D145" s="225" t="s">
        <v>146</v>
      </c>
      <c r="E145" s="245" t="s">
        <v>19</v>
      </c>
      <c r="F145" s="246" t="s">
        <v>397</v>
      </c>
      <c r="G145" s="244"/>
      <c r="H145" s="245" t="s">
        <v>19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0"/>
      <c r="U145" s="251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146</v>
      </c>
      <c r="AU145" s="252" t="s">
        <v>81</v>
      </c>
      <c r="AV145" s="14" t="s">
        <v>79</v>
      </c>
      <c r="AW145" s="14" t="s">
        <v>34</v>
      </c>
      <c r="AX145" s="14" t="s">
        <v>72</v>
      </c>
      <c r="AY145" s="252" t="s">
        <v>134</v>
      </c>
    </row>
    <row r="146" s="13" customFormat="1">
      <c r="A146" s="13"/>
      <c r="B146" s="232"/>
      <c r="C146" s="233"/>
      <c r="D146" s="225" t="s">
        <v>146</v>
      </c>
      <c r="E146" s="234" t="s">
        <v>19</v>
      </c>
      <c r="F146" s="235" t="s">
        <v>79</v>
      </c>
      <c r="G146" s="233"/>
      <c r="H146" s="236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0"/>
      <c r="U146" s="241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146</v>
      </c>
      <c r="AU146" s="242" t="s">
        <v>81</v>
      </c>
      <c r="AV146" s="13" t="s">
        <v>81</v>
      </c>
      <c r="AW146" s="13" t="s">
        <v>34</v>
      </c>
      <c r="AX146" s="13" t="s">
        <v>79</v>
      </c>
      <c r="AY146" s="242" t="s">
        <v>134</v>
      </c>
    </row>
    <row r="147" s="12" customFormat="1" ht="22.8" customHeight="1">
      <c r="A147" s="12"/>
      <c r="B147" s="196"/>
      <c r="C147" s="197"/>
      <c r="D147" s="198" t="s">
        <v>71</v>
      </c>
      <c r="E147" s="210" t="s">
        <v>427</v>
      </c>
      <c r="F147" s="210" t="s">
        <v>428</v>
      </c>
      <c r="G147" s="197"/>
      <c r="H147" s="197"/>
      <c r="I147" s="200"/>
      <c r="J147" s="211">
        <f>BK147</f>
        <v>0</v>
      </c>
      <c r="K147" s="197"/>
      <c r="L147" s="202"/>
      <c r="M147" s="203"/>
      <c r="N147" s="204"/>
      <c r="O147" s="204"/>
      <c r="P147" s="205">
        <f>SUM(P148:P202)</f>
        <v>0</v>
      </c>
      <c r="Q147" s="204"/>
      <c r="R147" s="205">
        <f>SUM(R148:R202)</f>
        <v>0</v>
      </c>
      <c r="S147" s="204"/>
      <c r="T147" s="205">
        <f>SUM(T148:T202)</f>
        <v>0</v>
      </c>
      <c r="U147" s="206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7" t="s">
        <v>79</v>
      </c>
      <c r="AT147" s="208" t="s">
        <v>71</v>
      </c>
      <c r="AU147" s="208" t="s">
        <v>79</v>
      </c>
      <c r="AY147" s="207" t="s">
        <v>134</v>
      </c>
      <c r="BK147" s="209">
        <f>SUM(BK148:BK202)</f>
        <v>0</v>
      </c>
    </row>
    <row r="148" s="2" customFormat="1" ht="44.25" customHeight="1">
      <c r="A148" s="38"/>
      <c r="B148" s="39"/>
      <c r="C148" s="212" t="s">
        <v>198</v>
      </c>
      <c r="D148" s="212" t="s">
        <v>136</v>
      </c>
      <c r="E148" s="213" t="s">
        <v>429</v>
      </c>
      <c r="F148" s="214" t="s">
        <v>430</v>
      </c>
      <c r="G148" s="215" t="s">
        <v>281</v>
      </c>
      <c r="H148" s="216">
        <v>1</v>
      </c>
      <c r="I148" s="217"/>
      <c r="J148" s="218">
        <f>ROUND(I148*H148,2)</f>
        <v>0</v>
      </c>
      <c r="K148" s="214" t="s">
        <v>19</v>
      </c>
      <c r="L148" s="44"/>
      <c r="M148" s="219" t="s">
        <v>19</v>
      </c>
      <c r="N148" s="220" t="s">
        <v>45</v>
      </c>
      <c r="O148" s="85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1">
        <f>S148*H148</f>
        <v>0</v>
      </c>
      <c r="U148" s="222" t="s">
        <v>19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141</v>
      </c>
      <c r="AT148" s="223" t="s">
        <v>136</v>
      </c>
      <c r="AU148" s="223" t="s">
        <v>81</v>
      </c>
      <c r="AY148" s="17" t="s">
        <v>134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141</v>
      </c>
      <c r="BK148" s="224">
        <f>ROUND(I148*H148,2)</f>
        <v>0</v>
      </c>
      <c r="BL148" s="17" t="s">
        <v>141</v>
      </c>
      <c r="BM148" s="223" t="s">
        <v>431</v>
      </c>
    </row>
    <row r="149" s="2" customFormat="1">
      <c r="A149" s="38"/>
      <c r="B149" s="39"/>
      <c r="C149" s="40"/>
      <c r="D149" s="225" t="s">
        <v>143</v>
      </c>
      <c r="E149" s="40"/>
      <c r="F149" s="226" t="s">
        <v>432</v>
      </c>
      <c r="G149" s="40"/>
      <c r="H149" s="40"/>
      <c r="I149" s="227"/>
      <c r="J149" s="40"/>
      <c r="K149" s="40"/>
      <c r="L149" s="44"/>
      <c r="M149" s="228"/>
      <c r="N149" s="229"/>
      <c r="O149" s="85"/>
      <c r="P149" s="85"/>
      <c r="Q149" s="85"/>
      <c r="R149" s="85"/>
      <c r="S149" s="85"/>
      <c r="T149" s="85"/>
      <c r="U149" s="86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143</v>
      </c>
      <c r="AU149" s="17" t="s">
        <v>81</v>
      </c>
    </row>
    <row r="150" s="14" customFormat="1">
      <c r="A150" s="14"/>
      <c r="B150" s="243"/>
      <c r="C150" s="244"/>
      <c r="D150" s="225" t="s">
        <v>146</v>
      </c>
      <c r="E150" s="245" t="s">
        <v>19</v>
      </c>
      <c r="F150" s="246" t="s">
        <v>397</v>
      </c>
      <c r="G150" s="244"/>
      <c r="H150" s="245" t="s">
        <v>19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0"/>
      <c r="U150" s="251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146</v>
      </c>
      <c r="AU150" s="252" t="s">
        <v>81</v>
      </c>
      <c r="AV150" s="14" t="s">
        <v>79</v>
      </c>
      <c r="AW150" s="14" t="s">
        <v>34</v>
      </c>
      <c r="AX150" s="14" t="s">
        <v>72</v>
      </c>
      <c r="AY150" s="252" t="s">
        <v>134</v>
      </c>
    </row>
    <row r="151" s="13" customFormat="1">
      <c r="A151" s="13"/>
      <c r="B151" s="232"/>
      <c r="C151" s="233"/>
      <c r="D151" s="225" t="s">
        <v>146</v>
      </c>
      <c r="E151" s="234" t="s">
        <v>19</v>
      </c>
      <c r="F151" s="235" t="s">
        <v>79</v>
      </c>
      <c r="G151" s="233"/>
      <c r="H151" s="236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0"/>
      <c r="U151" s="241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146</v>
      </c>
      <c r="AU151" s="242" t="s">
        <v>81</v>
      </c>
      <c r="AV151" s="13" t="s">
        <v>81</v>
      </c>
      <c r="AW151" s="13" t="s">
        <v>34</v>
      </c>
      <c r="AX151" s="13" t="s">
        <v>72</v>
      </c>
      <c r="AY151" s="242" t="s">
        <v>134</v>
      </c>
    </row>
    <row r="152" s="15" customFormat="1">
      <c r="A152" s="15"/>
      <c r="B152" s="256"/>
      <c r="C152" s="257"/>
      <c r="D152" s="225" t="s">
        <v>146</v>
      </c>
      <c r="E152" s="258" t="s">
        <v>19</v>
      </c>
      <c r="F152" s="259" t="s">
        <v>368</v>
      </c>
      <c r="G152" s="257"/>
      <c r="H152" s="260">
        <v>1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4"/>
      <c r="U152" s="26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146</v>
      </c>
      <c r="AU152" s="266" t="s">
        <v>81</v>
      </c>
      <c r="AV152" s="15" t="s">
        <v>141</v>
      </c>
      <c r="AW152" s="15" t="s">
        <v>34</v>
      </c>
      <c r="AX152" s="15" t="s">
        <v>79</v>
      </c>
      <c r="AY152" s="266" t="s">
        <v>134</v>
      </c>
    </row>
    <row r="153" s="2" customFormat="1" ht="49.05" customHeight="1">
      <c r="A153" s="38"/>
      <c r="B153" s="39"/>
      <c r="C153" s="212" t="s">
        <v>205</v>
      </c>
      <c r="D153" s="212" t="s">
        <v>136</v>
      </c>
      <c r="E153" s="213" t="s">
        <v>433</v>
      </c>
      <c r="F153" s="214" t="s">
        <v>434</v>
      </c>
      <c r="G153" s="215" t="s">
        <v>281</v>
      </c>
      <c r="H153" s="216">
        <v>1</v>
      </c>
      <c r="I153" s="217"/>
      <c r="J153" s="218">
        <f>ROUND(I153*H153,2)</f>
        <v>0</v>
      </c>
      <c r="K153" s="214" t="s">
        <v>19</v>
      </c>
      <c r="L153" s="44"/>
      <c r="M153" s="219" t="s">
        <v>19</v>
      </c>
      <c r="N153" s="220" t="s">
        <v>45</v>
      </c>
      <c r="O153" s="85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1">
        <f>S153*H153</f>
        <v>0</v>
      </c>
      <c r="U153" s="222" t="s">
        <v>19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141</v>
      </c>
      <c r="AT153" s="223" t="s">
        <v>136</v>
      </c>
      <c r="AU153" s="223" t="s">
        <v>81</v>
      </c>
      <c r="AY153" s="17" t="s">
        <v>134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141</v>
      </c>
      <c r="BK153" s="224">
        <f>ROUND(I153*H153,2)</f>
        <v>0</v>
      </c>
      <c r="BL153" s="17" t="s">
        <v>141</v>
      </c>
      <c r="BM153" s="223" t="s">
        <v>435</v>
      </c>
    </row>
    <row r="154" s="2" customFormat="1">
      <c r="A154" s="38"/>
      <c r="B154" s="39"/>
      <c r="C154" s="40"/>
      <c r="D154" s="225" t="s">
        <v>143</v>
      </c>
      <c r="E154" s="40"/>
      <c r="F154" s="226" t="s">
        <v>434</v>
      </c>
      <c r="G154" s="40"/>
      <c r="H154" s="40"/>
      <c r="I154" s="227"/>
      <c r="J154" s="40"/>
      <c r="K154" s="40"/>
      <c r="L154" s="44"/>
      <c r="M154" s="228"/>
      <c r="N154" s="229"/>
      <c r="O154" s="85"/>
      <c r="P154" s="85"/>
      <c r="Q154" s="85"/>
      <c r="R154" s="85"/>
      <c r="S154" s="85"/>
      <c r="T154" s="85"/>
      <c r="U154" s="86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81</v>
      </c>
    </row>
    <row r="155" s="14" customFormat="1">
      <c r="A155" s="14"/>
      <c r="B155" s="243"/>
      <c r="C155" s="244"/>
      <c r="D155" s="225" t="s">
        <v>146</v>
      </c>
      <c r="E155" s="245" t="s">
        <v>19</v>
      </c>
      <c r="F155" s="246" t="s">
        <v>397</v>
      </c>
      <c r="G155" s="244"/>
      <c r="H155" s="245" t="s">
        <v>19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0"/>
      <c r="U155" s="251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146</v>
      </c>
      <c r="AU155" s="252" t="s">
        <v>81</v>
      </c>
      <c r="AV155" s="14" t="s">
        <v>79</v>
      </c>
      <c r="AW155" s="14" t="s">
        <v>34</v>
      </c>
      <c r="AX155" s="14" t="s">
        <v>72</v>
      </c>
      <c r="AY155" s="252" t="s">
        <v>134</v>
      </c>
    </row>
    <row r="156" s="13" customFormat="1">
      <c r="A156" s="13"/>
      <c r="B156" s="232"/>
      <c r="C156" s="233"/>
      <c r="D156" s="225" t="s">
        <v>146</v>
      </c>
      <c r="E156" s="234" t="s">
        <v>19</v>
      </c>
      <c r="F156" s="235" t="s">
        <v>79</v>
      </c>
      <c r="G156" s="233"/>
      <c r="H156" s="236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0"/>
      <c r="U156" s="241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146</v>
      </c>
      <c r="AU156" s="242" t="s">
        <v>81</v>
      </c>
      <c r="AV156" s="13" t="s">
        <v>81</v>
      </c>
      <c r="AW156" s="13" t="s">
        <v>34</v>
      </c>
      <c r="AX156" s="13" t="s">
        <v>72</v>
      </c>
      <c r="AY156" s="242" t="s">
        <v>134</v>
      </c>
    </row>
    <row r="157" s="15" customFormat="1">
      <c r="A157" s="15"/>
      <c r="B157" s="256"/>
      <c r="C157" s="257"/>
      <c r="D157" s="225" t="s">
        <v>146</v>
      </c>
      <c r="E157" s="258" t="s">
        <v>19</v>
      </c>
      <c r="F157" s="259" t="s">
        <v>368</v>
      </c>
      <c r="G157" s="257"/>
      <c r="H157" s="260">
        <v>1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4"/>
      <c r="U157" s="26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6" t="s">
        <v>146</v>
      </c>
      <c r="AU157" s="266" t="s">
        <v>81</v>
      </c>
      <c r="AV157" s="15" t="s">
        <v>141</v>
      </c>
      <c r="AW157" s="15" t="s">
        <v>34</v>
      </c>
      <c r="AX157" s="15" t="s">
        <v>79</v>
      </c>
      <c r="AY157" s="266" t="s">
        <v>134</v>
      </c>
    </row>
    <row r="158" s="2" customFormat="1" ht="16.5" customHeight="1">
      <c r="A158" s="38"/>
      <c r="B158" s="39"/>
      <c r="C158" s="212" t="s">
        <v>212</v>
      </c>
      <c r="D158" s="212" t="s">
        <v>136</v>
      </c>
      <c r="E158" s="213" t="s">
        <v>436</v>
      </c>
      <c r="F158" s="214" t="s">
        <v>437</v>
      </c>
      <c r="G158" s="215" t="s">
        <v>281</v>
      </c>
      <c r="H158" s="216">
        <v>1</v>
      </c>
      <c r="I158" s="217"/>
      <c r="J158" s="218">
        <f>ROUND(I158*H158,2)</f>
        <v>0</v>
      </c>
      <c r="K158" s="214" t="s">
        <v>19</v>
      </c>
      <c r="L158" s="44"/>
      <c r="M158" s="219" t="s">
        <v>19</v>
      </c>
      <c r="N158" s="220" t="s">
        <v>45</v>
      </c>
      <c r="O158" s="85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1">
        <f>S158*H158</f>
        <v>0</v>
      </c>
      <c r="U158" s="222" t="s">
        <v>19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141</v>
      </c>
      <c r="AT158" s="223" t="s">
        <v>136</v>
      </c>
      <c r="AU158" s="223" t="s">
        <v>81</v>
      </c>
      <c r="AY158" s="17" t="s">
        <v>134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141</v>
      </c>
      <c r="BK158" s="224">
        <f>ROUND(I158*H158,2)</f>
        <v>0</v>
      </c>
      <c r="BL158" s="17" t="s">
        <v>141</v>
      </c>
      <c r="BM158" s="223" t="s">
        <v>438</v>
      </c>
    </row>
    <row r="159" s="2" customFormat="1">
      <c r="A159" s="38"/>
      <c r="B159" s="39"/>
      <c r="C159" s="40"/>
      <c r="D159" s="225" t="s">
        <v>143</v>
      </c>
      <c r="E159" s="40"/>
      <c r="F159" s="226" t="s">
        <v>437</v>
      </c>
      <c r="G159" s="40"/>
      <c r="H159" s="40"/>
      <c r="I159" s="227"/>
      <c r="J159" s="40"/>
      <c r="K159" s="40"/>
      <c r="L159" s="44"/>
      <c r="M159" s="228"/>
      <c r="N159" s="229"/>
      <c r="O159" s="85"/>
      <c r="P159" s="85"/>
      <c r="Q159" s="85"/>
      <c r="R159" s="85"/>
      <c r="S159" s="85"/>
      <c r="T159" s="85"/>
      <c r="U159" s="86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143</v>
      </c>
      <c r="AU159" s="17" t="s">
        <v>81</v>
      </c>
    </row>
    <row r="160" s="14" customFormat="1">
      <c r="A160" s="14"/>
      <c r="B160" s="243"/>
      <c r="C160" s="244"/>
      <c r="D160" s="225" t="s">
        <v>146</v>
      </c>
      <c r="E160" s="245" t="s">
        <v>19</v>
      </c>
      <c r="F160" s="246" t="s">
        <v>397</v>
      </c>
      <c r="G160" s="244"/>
      <c r="H160" s="245" t="s">
        <v>19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0"/>
      <c r="U160" s="251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146</v>
      </c>
      <c r="AU160" s="252" t="s">
        <v>81</v>
      </c>
      <c r="AV160" s="14" t="s">
        <v>79</v>
      </c>
      <c r="AW160" s="14" t="s">
        <v>34</v>
      </c>
      <c r="AX160" s="14" t="s">
        <v>72</v>
      </c>
      <c r="AY160" s="252" t="s">
        <v>134</v>
      </c>
    </row>
    <row r="161" s="13" customFormat="1">
      <c r="A161" s="13"/>
      <c r="B161" s="232"/>
      <c r="C161" s="233"/>
      <c r="D161" s="225" t="s">
        <v>146</v>
      </c>
      <c r="E161" s="234" t="s">
        <v>19</v>
      </c>
      <c r="F161" s="235" t="s">
        <v>79</v>
      </c>
      <c r="G161" s="233"/>
      <c r="H161" s="236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0"/>
      <c r="U161" s="241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146</v>
      </c>
      <c r="AU161" s="242" t="s">
        <v>81</v>
      </c>
      <c r="AV161" s="13" t="s">
        <v>81</v>
      </c>
      <c r="AW161" s="13" t="s">
        <v>34</v>
      </c>
      <c r="AX161" s="13" t="s">
        <v>72</v>
      </c>
      <c r="AY161" s="242" t="s">
        <v>134</v>
      </c>
    </row>
    <row r="162" s="15" customFormat="1">
      <c r="A162" s="15"/>
      <c r="B162" s="256"/>
      <c r="C162" s="257"/>
      <c r="D162" s="225" t="s">
        <v>146</v>
      </c>
      <c r="E162" s="258" t="s">
        <v>19</v>
      </c>
      <c r="F162" s="259" t="s">
        <v>368</v>
      </c>
      <c r="G162" s="257"/>
      <c r="H162" s="260">
        <v>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4"/>
      <c r="U162" s="26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146</v>
      </c>
      <c r="AU162" s="266" t="s">
        <v>81</v>
      </c>
      <c r="AV162" s="15" t="s">
        <v>141</v>
      </c>
      <c r="AW162" s="15" t="s">
        <v>34</v>
      </c>
      <c r="AX162" s="15" t="s">
        <v>79</v>
      </c>
      <c r="AY162" s="266" t="s">
        <v>134</v>
      </c>
    </row>
    <row r="163" s="2" customFormat="1" ht="24.15" customHeight="1">
      <c r="A163" s="38"/>
      <c r="B163" s="39"/>
      <c r="C163" s="212" t="s">
        <v>219</v>
      </c>
      <c r="D163" s="212" t="s">
        <v>136</v>
      </c>
      <c r="E163" s="213" t="s">
        <v>439</v>
      </c>
      <c r="F163" s="214" t="s">
        <v>440</v>
      </c>
      <c r="G163" s="215" t="s">
        <v>281</v>
      </c>
      <c r="H163" s="216">
        <v>1</v>
      </c>
      <c r="I163" s="217"/>
      <c r="J163" s="218">
        <f>ROUND(I163*H163,2)</f>
        <v>0</v>
      </c>
      <c r="K163" s="214" t="s">
        <v>19</v>
      </c>
      <c r="L163" s="44"/>
      <c r="M163" s="219" t="s">
        <v>19</v>
      </c>
      <c r="N163" s="220" t="s">
        <v>45</v>
      </c>
      <c r="O163" s="85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1">
        <f>S163*H163</f>
        <v>0</v>
      </c>
      <c r="U163" s="222" t="s">
        <v>19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141</v>
      </c>
      <c r="AT163" s="223" t="s">
        <v>136</v>
      </c>
      <c r="AU163" s="223" t="s">
        <v>81</v>
      </c>
      <c r="AY163" s="17" t="s">
        <v>134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141</v>
      </c>
      <c r="BK163" s="224">
        <f>ROUND(I163*H163,2)</f>
        <v>0</v>
      </c>
      <c r="BL163" s="17" t="s">
        <v>141</v>
      </c>
      <c r="BM163" s="223" t="s">
        <v>441</v>
      </c>
    </row>
    <row r="164" s="2" customFormat="1">
      <c r="A164" s="38"/>
      <c r="B164" s="39"/>
      <c r="C164" s="40"/>
      <c r="D164" s="225" t="s">
        <v>143</v>
      </c>
      <c r="E164" s="40"/>
      <c r="F164" s="226" t="s">
        <v>440</v>
      </c>
      <c r="G164" s="40"/>
      <c r="H164" s="40"/>
      <c r="I164" s="227"/>
      <c r="J164" s="40"/>
      <c r="K164" s="40"/>
      <c r="L164" s="44"/>
      <c r="M164" s="228"/>
      <c r="N164" s="229"/>
      <c r="O164" s="85"/>
      <c r="P164" s="85"/>
      <c r="Q164" s="85"/>
      <c r="R164" s="85"/>
      <c r="S164" s="85"/>
      <c r="T164" s="85"/>
      <c r="U164" s="86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143</v>
      </c>
      <c r="AU164" s="17" t="s">
        <v>81</v>
      </c>
    </row>
    <row r="165" s="14" customFormat="1">
      <c r="A165" s="14"/>
      <c r="B165" s="243"/>
      <c r="C165" s="244"/>
      <c r="D165" s="225" t="s">
        <v>146</v>
      </c>
      <c r="E165" s="245" t="s">
        <v>19</v>
      </c>
      <c r="F165" s="246" t="s">
        <v>397</v>
      </c>
      <c r="G165" s="244"/>
      <c r="H165" s="245" t="s">
        <v>19</v>
      </c>
      <c r="I165" s="247"/>
      <c r="J165" s="244"/>
      <c r="K165" s="244"/>
      <c r="L165" s="248"/>
      <c r="M165" s="249"/>
      <c r="N165" s="250"/>
      <c r="O165" s="250"/>
      <c r="P165" s="250"/>
      <c r="Q165" s="250"/>
      <c r="R165" s="250"/>
      <c r="S165" s="250"/>
      <c r="T165" s="250"/>
      <c r="U165" s="251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146</v>
      </c>
      <c r="AU165" s="252" t="s">
        <v>81</v>
      </c>
      <c r="AV165" s="14" t="s">
        <v>79</v>
      </c>
      <c r="AW165" s="14" t="s">
        <v>34</v>
      </c>
      <c r="AX165" s="14" t="s">
        <v>72</v>
      </c>
      <c r="AY165" s="252" t="s">
        <v>134</v>
      </c>
    </row>
    <row r="166" s="13" customFormat="1">
      <c r="A166" s="13"/>
      <c r="B166" s="232"/>
      <c r="C166" s="233"/>
      <c r="D166" s="225" t="s">
        <v>146</v>
      </c>
      <c r="E166" s="234" t="s">
        <v>19</v>
      </c>
      <c r="F166" s="235" t="s">
        <v>79</v>
      </c>
      <c r="G166" s="233"/>
      <c r="H166" s="236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0"/>
      <c r="U166" s="241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146</v>
      </c>
      <c r="AU166" s="242" t="s">
        <v>81</v>
      </c>
      <c r="AV166" s="13" t="s">
        <v>81</v>
      </c>
      <c r="AW166" s="13" t="s">
        <v>34</v>
      </c>
      <c r="AX166" s="13" t="s">
        <v>72</v>
      </c>
      <c r="AY166" s="242" t="s">
        <v>134</v>
      </c>
    </row>
    <row r="167" s="15" customFormat="1">
      <c r="A167" s="15"/>
      <c r="B167" s="256"/>
      <c r="C167" s="257"/>
      <c r="D167" s="225" t="s">
        <v>146</v>
      </c>
      <c r="E167" s="258" t="s">
        <v>19</v>
      </c>
      <c r="F167" s="259" t="s">
        <v>368</v>
      </c>
      <c r="G167" s="257"/>
      <c r="H167" s="260">
        <v>1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4"/>
      <c r="U167" s="26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146</v>
      </c>
      <c r="AU167" s="266" t="s">
        <v>81</v>
      </c>
      <c r="AV167" s="15" t="s">
        <v>141</v>
      </c>
      <c r="AW167" s="15" t="s">
        <v>34</v>
      </c>
      <c r="AX167" s="15" t="s">
        <v>79</v>
      </c>
      <c r="AY167" s="266" t="s">
        <v>134</v>
      </c>
    </row>
    <row r="168" s="2" customFormat="1" ht="16.5" customHeight="1">
      <c r="A168" s="38"/>
      <c r="B168" s="39"/>
      <c r="C168" s="212" t="s">
        <v>8</v>
      </c>
      <c r="D168" s="212" t="s">
        <v>136</v>
      </c>
      <c r="E168" s="213" t="s">
        <v>442</v>
      </c>
      <c r="F168" s="214" t="s">
        <v>443</v>
      </c>
      <c r="G168" s="215" t="s">
        <v>281</v>
      </c>
      <c r="H168" s="216">
        <v>1</v>
      </c>
      <c r="I168" s="217"/>
      <c r="J168" s="218">
        <f>ROUND(I168*H168,2)</f>
        <v>0</v>
      </c>
      <c r="K168" s="214" t="s">
        <v>19</v>
      </c>
      <c r="L168" s="44"/>
      <c r="M168" s="219" t="s">
        <v>19</v>
      </c>
      <c r="N168" s="220" t="s">
        <v>45</v>
      </c>
      <c r="O168" s="85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1">
        <f>S168*H168</f>
        <v>0</v>
      </c>
      <c r="U168" s="222" t="s">
        <v>19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141</v>
      </c>
      <c r="AT168" s="223" t="s">
        <v>136</v>
      </c>
      <c r="AU168" s="223" t="s">
        <v>81</v>
      </c>
      <c r="AY168" s="17" t="s">
        <v>134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141</v>
      </c>
      <c r="BK168" s="224">
        <f>ROUND(I168*H168,2)</f>
        <v>0</v>
      </c>
      <c r="BL168" s="17" t="s">
        <v>141</v>
      </c>
      <c r="BM168" s="223" t="s">
        <v>444</v>
      </c>
    </row>
    <row r="169" s="2" customFormat="1">
      <c r="A169" s="38"/>
      <c r="B169" s="39"/>
      <c r="C169" s="40"/>
      <c r="D169" s="225" t="s">
        <v>143</v>
      </c>
      <c r="E169" s="40"/>
      <c r="F169" s="226" t="s">
        <v>445</v>
      </c>
      <c r="G169" s="40"/>
      <c r="H169" s="40"/>
      <c r="I169" s="227"/>
      <c r="J169" s="40"/>
      <c r="K169" s="40"/>
      <c r="L169" s="44"/>
      <c r="M169" s="228"/>
      <c r="N169" s="229"/>
      <c r="O169" s="85"/>
      <c r="P169" s="85"/>
      <c r="Q169" s="85"/>
      <c r="R169" s="85"/>
      <c r="S169" s="85"/>
      <c r="T169" s="85"/>
      <c r="U169" s="86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143</v>
      </c>
      <c r="AU169" s="17" t="s">
        <v>81</v>
      </c>
    </row>
    <row r="170" s="2" customFormat="1" ht="16.5" customHeight="1">
      <c r="A170" s="38"/>
      <c r="B170" s="39"/>
      <c r="C170" s="212" t="s">
        <v>230</v>
      </c>
      <c r="D170" s="212" t="s">
        <v>136</v>
      </c>
      <c r="E170" s="213" t="s">
        <v>446</v>
      </c>
      <c r="F170" s="214" t="s">
        <v>447</v>
      </c>
      <c r="G170" s="215" t="s">
        <v>281</v>
      </c>
      <c r="H170" s="216">
        <v>1</v>
      </c>
      <c r="I170" s="217"/>
      <c r="J170" s="218">
        <f>ROUND(I170*H170,2)</f>
        <v>0</v>
      </c>
      <c r="K170" s="214" t="s">
        <v>19</v>
      </c>
      <c r="L170" s="44"/>
      <c r="M170" s="219" t="s">
        <v>19</v>
      </c>
      <c r="N170" s="220" t="s">
        <v>45</v>
      </c>
      <c r="O170" s="85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1">
        <f>S170*H170</f>
        <v>0</v>
      </c>
      <c r="U170" s="222" t="s">
        <v>19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141</v>
      </c>
      <c r="AT170" s="223" t="s">
        <v>136</v>
      </c>
      <c r="AU170" s="223" t="s">
        <v>81</v>
      </c>
      <c r="AY170" s="17" t="s">
        <v>134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141</v>
      </c>
      <c r="BK170" s="224">
        <f>ROUND(I170*H170,2)</f>
        <v>0</v>
      </c>
      <c r="BL170" s="17" t="s">
        <v>141</v>
      </c>
      <c r="BM170" s="223" t="s">
        <v>448</v>
      </c>
    </row>
    <row r="171" s="2" customFormat="1">
      <c r="A171" s="38"/>
      <c r="B171" s="39"/>
      <c r="C171" s="40"/>
      <c r="D171" s="225" t="s">
        <v>143</v>
      </c>
      <c r="E171" s="40"/>
      <c r="F171" s="226" t="s">
        <v>449</v>
      </c>
      <c r="G171" s="40"/>
      <c r="H171" s="40"/>
      <c r="I171" s="227"/>
      <c r="J171" s="40"/>
      <c r="K171" s="40"/>
      <c r="L171" s="44"/>
      <c r="M171" s="228"/>
      <c r="N171" s="229"/>
      <c r="O171" s="85"/>
      <c r="P171" s="85"/>
      <c r="Q171" s="85"/>
      <c r="R171" s="85"/>
      <c r="S171" s="85"/>
      <c r="T171" s="85"/>
      <c r="U171" s="86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143</v>
      </c>
      <c r="AU171" s="17" t="s">
        <v>81</v>
      </c>
    </row>
    <row r="172" s="14" customFormat="1">
      <c r="A172" s="14"/>
      <c r="B172" s="243"/>
      <c r="C172" s="244"/>
      <c r="D172" s="225" t="s">
        <v>146</v>
      </c>
      <c r="E172" s="245" t="s">
        <v>19</v>
      </c>
      <c r="F172" s="246" t="s">
        <v>450</v>
      </c>
      <c r="G172" s="244"/>
      <c r="H172" s="245" t="s">
        <v>19</v>
      </c>
      <c r="I172" s="247"/>
      <c r="J172" s="244"/>
      <c r="K172" s="244"/>
      <c r="L172" s="248"/>
      <c r="M172" s="249"/>
      <c r="N172" s="250"/>
      <c r="O172" s="250"/>
      <c r="P172" s="250"/>
      <c r="Q172" s="250"/>
      <c r="R172" s="250"/>
      <c r="S172" s="250"/>
      <c r="T172" s="250"/>
      <c r="U172" s="251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146</v>
      </c>
      <c r="AU172" s="252" t="s">
        <v>81</v>
      </c>
      <c r="AV172" s="14" t="s">
        <v>79</v>
      </c>
      <c r="AW172" s="14" t="s">
        <v>34</v>
      </c>
      <c r="AX172" s="14" t="s">
        <v>72</v>
      </c>
      <c r="AY172" s="252" t="s">
        <v>134</v>
      </c>
    </row>
    <row r="173" s="14" customFormat="1">
      <c r="A173" s="14"/>
      <c r="B173" s="243"/>
      <c r="C173" s="244"/>
      <c r="D173" s="225" t="s">
        <v>146</v>
      </c>
      <c r="E173" s="245" t="s">
        <v>19</v>
      </c>
      <c r="F173" s="246" t="s">
        <v>451</v>
      </c>
      <c r="G173" s="244"/>
      <c r="H173" s="245" t="s">
        <v>19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0"/>
      <c r="U173" s="251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146</v>
      </c>
      <c r="AU173" s="252" t="s">
        <v>81</v>
      </c>
      <c r="AV173" s="14" t="s">
        <v>79</v>
      </c>
      <c r="AW173" s="14" t="s">
        <v>34</v>
      </c>
      <c r="AX173" s="14" t="s">
        <v>72</v>
      </c>
      <c r="AY173" s="252" t="s">
        <v>134</v>
      </c>
    </row>
    <row r="174" s="14" customFormat="1">
      <c r="A174" s="14"/>
      <c r="B174" s="243"/>
      <c r="C174" s="244"/>
      <c r="D174" s="225" t="s">
        <v>146</v>
      </c>
      <c r="E174" s="245" t="s">
        <v>19</v>
      </c>
      <c r="F174" s="246" t="s">
        <v>452</v>
      </c>
      <c r="G174" s="244"/>
      <c r="H174" s="245" t="s">
        <v>19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0"/>
      <c r="U174" s="251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146</v>
      </c>
      <c r="AU174" s="252" t="s">
        <v>81</v>
      </c>
      <c r="AV174" s="14" t="s">
        <v>79</v>
      </c>
      <c r="AW174" s="14" t="s">
        <v>34</v>
      </c>
      <c r="AX174" s="14" t="s">
        <v>72</v>
      </c>
      <c r="AY174" s="252" t="s">
        <v>134</v>
      </c>
    </row>
    <row r="175" s="14" customFormat="1">
      <c r="A175" s="14"/>
      <c r="B175" s="243"/>
      <c r="C175" s="244"/>
      <c r="D175" s="225" t="s">
        <v>146</v>
      </c>
      <c r="E175" s="245" t="s">
        <v>19</v>
      </c>
      <c r="F175" s="246" t="s">
        <v>453</v>
      </c>
      <c r="G175" s="244"/>
      <c r="H175" s="245" t="s">
        <v>19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0"/>
      <c r="U175" s="251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146</v>
      </c>
      <c r="AU175" s="252" t="s">
        <v>81</v>
      </c>
      <c r="AV175" s="14" t="s">
        <v>79</v>
      </c>
      <c r="AW175" s="14" t="s">
        <v>34</v>
      </c>
      <c r="AX175" s="14" t="s">
        <v>72</v>
      </c>
      <c r="AY175" s="252" t="s">
        <v>134</v>
      </c>
    </row>
    <row r="176" s="14" customFormat="1">
      <c r="A176" s="14"/>
      <c r="B176" s="243"/>
      <c r="C176" s="244"/>
      <c r="D176" s="225" t="s">
        <v>146</v>
      </c>
      <c r="E176" s="245" t="s">
        <v>19</v>
      </c>
      <c r="F176" s="246" t="s">
        <v>454</v>
      </c>
      <c r="G176" s="244"/>
      <c r="H176" s="245" t="s">
        <v>19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0"/>
      <c r="U176" s="251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146</v>
      </c>
      <c r="AU176" s="252" t="s">
        <v>81</v>
      </c>
      <c r="AV176" s="14" t="s">
        <v>79</v>
      </c>
      <c r="AW176" s="14" t="s">
        <v>34</v>
      </c>
      <c r="AX176" s="14" t="s">
        <v>72</v>
      </c>
      <c r="AY176" s="252" t="s">
        <v>134</v>
      </c>
    </row>
    <row r="177" s="14" customFormat="1">
      <c r="A177" s="14"/>
      <c r="B177" s="243"/>
      <c r="C177" s="244"/>
      <c r="D177" s="225" t="s">
        <v>146</v>
      </c>
      <c r="E177" s="245" t="s">
        <v>19</v>
      </c>
      <c r="F177" s="246" t="s">
        <v>455</v>
      </c>
      <c r="G177" s="244"/>
      <c r="H177" s="245" t="s">
        <v>19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0"/>
      <c r="U177" s="251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146</v>
      </c>
      <c r="AU177" s="252" t="s">
        <v>81</v>
      </c>
      <c r="AV177" s="14" t="s">
        <v>79</v>
      </c>
      <c r="AW177" s="14" t="s">
        <v>34</v>
      </c>
      <c r="AX177" s="14" t="s">
        <v>72</v>
      </c>
      <c r="AY177" s="252" t="s">
        <v>134</v>
      </c>
    </row>
    <row r="178" s="14" customFormat="1">
      <c r="A178" s="14"/>
      <c r="B178" s="243"/>
      <c r="C178" s="244"/>
      <c r="D178" s="225" t="s">
        <v>146</v>
      </c>
      <c r="E178" s="245" t="s">
        <v>19</v>
      </c>
      <c r="F178" s="246" t="s">
        <v>456</v>
      </c>
      <c r="G178" s="244"/>
      <c r="H178" s="245" t="s">
        <v>19</v>
      </c>
      <c r="I178" s="247"/>
      <c r="J178" s="244"/>
      <c r="K178" s="244"/>
      <c r="L178" s="248"/>
      <c r="M178" s="249"/>
      <c r="N178" s="250"/>
      <c r="O178" s="250"/>
      <c r="P178" s="250"/>
      <c r="Q178" s="250"/>
      <c r="R178" s="250"/>
      <c r="S178" s="250"/>
      <c r="T178" s="250"/>
      <c r="U178" s="251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146</v>
      </c>
      <c r="AU178" s="252" t="s">
        <v>81</v>
      </c>
      <c r="AV178" s="14" t="s">
        <v>79</v>
      </c>
      <c r="AW178" s="14" t="s">
        <v>34</v>
      </c>
      <c r="AX178" s="14" t="s">
        <v>72</v>
      </c>
      <c r="AY178" s="252" t="s">
        <v>134</v>
      </c>
    </row>
    <row r="179" s="13" customFormat="1">
      <c r="A179" s="13"/>
      <c r="B179" s="232"/>
      <c r="C179" s="233"/>
      <c r="D179" s="225" t="s">
        <v>146</v>
      </c>
      <c r="E179" s="234" t="s">
        <v>19</v>
      </c>
      <c r="F179" s="235" t="s">
        <v>79</v>
      </c>
      <c r="G179" s="233"/>
      <c r="H179" s="236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0"/>
      <c r="U179" s="241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146</v>
      </c>
      <c r="AU179" s="242" t="s">
        <v>81</v>
      </c>
      <c r="AV179" s="13" t="s">
        <v>81</v>
      </c>
      <c r="AW179" s="13" t="s">
        <v>34</v>
      </c>
      <c r="AX179" s="13" t="s">
        <v>72</v>
      </c>
      <c r="AY179" s="242" t="s">
        <v>134</v>
      </c>
    </row>
    <row r="180" s="15" customFormat="1">
      <c r="A180" s="15"/>
      <c r="B180" s="256"/>
      <c r="C180" s="257"/>
      <c r="D180" s="225" t="s">
        <v>146</v>
      </c>
      <c r="E180" s="258" t="s">
        <v>19</v>
      </c>
      <c r="F180" s="259" t="s">
        <v>368</v>
      </c>
      <c r="G180" s="257"/>
      <c r="H180" s="260">
        <v>1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4"/>
      <c r="U180" s="26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146</v>
      </c>
      <c r="AU180" s="266" t="s">
        <v>81</v>
      </c>
      <c r="AV180" s="15" t="s">
        <v>141</v>
      </c>
      <c r="AW180" s="15" t="s">
        <v>34</v>
      </c>
      <c r="AX180" s="15" t="s">
        <v>79</v>
      </c>
      <c r="AY180" s="266" t="s">
        <v>134</v>
      </c>
    </row>
    <row r="181" s="2" customFormat="1" ht="16.5" customHeight="1">
      <c r="A181" s="38"/>
      <c r="B181" s="39"/>
      <c r="C181" s="212" t="s">
        <v>435</v>
      </c>
      <c r="D181" s="212" t="s">
        <v>136</v>
      </c>
      <c r="E181" s="213" t="s">
        <v>302</v>
      </c>
      <c r="F181" s="214" t="s">
        <v>303</v>
      </c>
      <c r="G181" s="215" t="s">
        <v>281</v>
      </c>
      <c r="H181" s="216">
        <v>1</v>
      </c>
      <c r="I181" s="217"/>
      <c r="J181" s="218">
        <f>ROUND(I181*H181,2)</f>
        <v>0</v>
      </c>
      <c r="K181" s="214" t="s">
        <v>19</v>
      </c>
      <c r="L181" s="44"/>
      <c r="M181" s="219" t="s">
        <v>19</v>
      </c>
      <c r="N181" s="220" t="s">
        <v>45</v>
      </c>
      <c r="O181" s="85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1">
        <f>S181*H181</f>
        <v>0</v>
      </c>
      <c r="U181" s="222" t="s">
        <v>19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141</v>
      </c>
      <c r="AT181" s="223" t="s">
        <v>136</v>
      </c>
      <c r="AU181" s="223" t="s">
        <v>81</v>
      </c>
      <c r="AY181" s="17" t="s">
        <v>134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141</v>
      </c>
      <c r="BK181" s="224">
        <f>ROUND(I181*H181,2)</f>
        <v>0</v>
      </c>
      <c r="BL181" s="17" t="s">
        <v>141</v>
      </c>
      <c r="BM181" s="223" t="s">
        <v>457</v>
      </c>
    </row>
    <row r="182" s="2" customFormat="1">
      <c r="A182" s="38"/>
      <c r="B182" s="39"/>
      <c r="C182" s="40"/>
      <c r="D182" s="225" t="s">
        <v>143</v>
      </c>
      <c r="E182" s="40"/>
      <c r="F182" s="226" t="s">
        <v>303</v>
      </c>
      <c r="G182" s="40"/>
      <c r="H182" s="40"/>
      <c r="I182" s="227"/>
      <c r="J182" s="40"/>
      <c r="K182" s="40"/>
      <c r="L182" s="44"/>
      <c r="M182" s="228"/>
      <c r="N182" s="229"/>
      <c r="O182" s="85"/>
      <c r="P182" s="85"/>
      <c r="Q182" s="85"/>
      <c r="R182" s="85"/>
      <c r="S182" s="85"/>
      <c r="T182" s="85"/>
      <c r="U182" s="86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143</v>
      </c>
      <c r="AU182" s="17" t="s">
        <v>81</v>
      </c>
    </row>
    <row r="183" s="14" customFormat="1">
      <c r="A183" s="14"/>
      <c r="B183" s="243"/>
      <c r="C183" s="244"/>
      <c r="D183" s="225" t="s">
        <v>146</v>
      </c>
      <c r="E183" s="245" t="s">
        <v>19</v>
      </c>
      <c r="F183" s="246" t="s">
        <v>161</v>
      </c>
      <c r="G183" s="244"/>
      <c r="H183" s="245" t="s">
        <v>19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0"/>
      <c r="U183" s="251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146</v>
      </c>
      <c r="AU183" s="252" t="s">
        <v>81</v>
      </c>
      <c r="AV183" s="14" t="s">
        <v>79</v>
      </c>
      <c r="AW183" s="14" t="s">
        <v>34</v>
      </c>
      <c r="AX183" s="14" t="s">
        <v>72</v>
      </c>
      <c r="AY183" s="252" t="s">
        <v>134</v>
      </c>
    </row>
    <row r="184" s="14" customFormat="1">
      <c r="A184" s="14"/>
      <c r="B184" s="243"/>
      <c r="C184" s="244"/>
      <c r="D184" s="225" t="s">
        <v>146</v>
      </c>
      <c r="E184" s="245" t="s">
        <v>19</v>
      </c>
      <c r="F184" s="246" t="s">
        <v>305</v>
      </c>
      <c r="G184" s="244"/>
      <c r="H184" s="245" t="s">
        <v>19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0"/>
      <c r="U184" s="251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146</v>
      </c>
      <c r="AU184" s="252" t="s">
        <v>81</v>
      </c>
      <c r="AV184" s="14" t="s">
        <v>79</v>
      </c>
      <c r="AW184" s="14" t="s">
        <v>34</v>
      </c>
      <c r="AX184" s="14" t="s">
        <v>72</v>
      </c>
      <c r="AY184" s="252" t="s">
        <v>134</v>
      </c>
    </row>
    <row r="185" s="14" customFormat="1">
      <c r="A185" s="14"/>
      <c r="B185" s="243"/>
      <c r="C185" s="244"/>
      <c r="D185" s="225" t="s">
        <v>146</v>
      </c>
      <c r="E185" s="245" t="s">
        <v>19</v>
      </c>
      <c r="F185" s="246" t="s">
        <v>306</v>
      </c>
      <c r="G185" s="244"/>
      <c r="H185" s="245" t="s">
        <v>19</v>
      </c>
      <c r="I185" s="247"/>
      <c r="J185" s="244"/>
      <c r="K185" s="244"/>
      <c r="L185" s="248"/>
      <c r="M185" s="249"/>
      <c r="N185" s="250"/>
      <c r="O185" s="250"/>
      <c r="P185" s="250"/>
      <c r="Q185" s="250"/>
      <c r="R185" s="250"/>
      <c r="S185" s="250"/>
      <c r="T185" s="250"/>
      <c r="U185" s="251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146</v>
      </c>
      <c r="AU185" s="252" t="s">
        <v>81</v>
      </c>
      <c r="AV185" s="14" t="s">
        <v>79</v>
      </c>
      <c r="AW185" s="14" t="s">
        <v>34</v>
      </c>
      <c r="AX185" s="14" t="s">
        <v>72</v>
      </c>
      <c r="AY185" s="252" t="s">
        <v>134</v>
      </c>
    </row>
    <row r="186" s="14" customFormat="1">
      <c r="A186" s="14"/>
      <c r="B186" s="243"/>
      <c r="C186" s="244"/>
      <c r="D186" s="225" t="s">
        <v>146</v>
      </c>
      <c r="E186" s="245" t="s">
        <v>19</v>
      </c>
      <c r="F186" s="246" t="s">
        <v>307</v>
      </c>
      <c r="G186" s="244"/>
      <c r="H186" s="245" t="s">
        <v>19</v>
      </c>
      <c r="I186" s="247"/>
      <c r="J186" s="244"/>
      <c r="K186" s="244"/>
      <c r="L186" s="248"/>
      <c r="M186" s="249"/>
      <c r="N186" s="250"/>
      <c r="O186" s="250"/>
      <c r="P186" s="250"/>
      <c r="Q186" s="250"/>
      <c r="R186" s="250"/>
      <c r="S186" s="250"/>
      <c r="T186" s="250"/>
      <c r="U186" s="251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146</v>
      </c>
      <c r="AU186" s="252" t="s">
        <v>81</v>
      </c>
      <c r="AV186" s="14" t="s">
        <v>79</v>
      </c>
      <c r="AW186" s="14" t="s">
        <v>34</v>
      </c>
      <c r="AX186" s="14" t="s">
        <v>72</v>
      </c>
      <c r="AY186" s="252" t="s">
        <v>134</v>
      </c>
    </row>
    <row r="187" s="14" customFormat="1">
      <c r="A187" s="14"/>
      <c r="B187" s="243"/>
      <c r="C187" s="244"/>
      <c r="D187" s="225" t="s">
        <v>146</v>
      </c>
      <c r="E187" s="245" t="s">
        <v>19</v>
      </c>
      <c r="F187" s="246" t="s">
        <v>308</v>
      </c>
      <c r="G187" s="244"/>
      <c r="H187" s="245" t="s">
        <v>19</v>
      </c>
      <c r="I187" s="247"/>
      <c r="J187" s="244"/>
      <c r="K187" s="244"/>
      <c r="L187" s="248"/>
      <c r="M187" s="249"/>
      <c r="N187" s="250"/>
      <c r="O187" s="250"/>
      <c r="P187" s="250"/>
      <c r="Q187" s="250"/>
      <c r="R187" s="250"/>
      <c r="S187" s="250"/>
      <c r="T187" s="250"/>
      <c r="U187" s="251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146</v>
      </c>
      <c r="AU187" s="252" t="s">
        <v>81</v>
      </c>
      <c r="AV187" s="14" t="s">
        <v>79</v>
      </c>
      <c r="AW187" s="14" t="s">
        <v>34</v>
      </c>
      <c r="AX187" s="14" t="s">
        <v>72</v>
      </c>
      <c r="AY187" s="252" t="s">
        <v>134</v>
      </c>
    </row>
    <row r="188" s="14" customFormat="1">
      <c r="A188" s="14"/>
      <c r="B188" s="243"/>
      <c r="C188" s="244"/>
      <c r="D188" s="225" t="s">
        <v>146</v>
      </c>
      <c r="E188" s="245" t="s">
        <v>19</v>
      </c>
      <c r="F188" s="246" t="s">
        <v>309</v>
      </c>
      <c r="G188" s="244"/>
      <c r="H188" s="245" t="s">
        <v>19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0"/>
      <c r="U188" s="251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146</v>
      </c>
      <c r="AU188" s="252" t="s">
        <v>81</v>
      </c>
      <c r="AV188" s="14" t="s">
        <v>79</v>
      </c>
      <c r="AW188" s="14" t="s">
        <v>34</v>
      </c>
      <c r="AX188" s="14" t="s">
        <v>72</v>
      </c>
      <c r="AY188" s="252" t="s">
        <v>134</v>
      </c>
    </row>
    <row r="189" s="14" customFormat="1">
      <c r="A189" s="14"/>
      <c r="B189" s="243"/>
      <c r="C189" s="244"/>
      <c r="D189" s="225" t="s">
        <v>146</v>
      </c>
      <c r="E189" s="245" t="s">
        <v>19</v>
      </c>
      <c r="F189" s="246" t="s">
        <v>310</v>
      </c>
      <c r="G189" s="244"/>
      <c r="H189" s="245" t="s">
        <v>19</v>
      </c>
      <c r="I189" s="247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0"/>
      <c r="U189" s="251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146</v>
      </c>
      <c r="AU189" s="252" t="s">
        <v>81</v>
      </c>
      <c r="AV189" s="14" t="s">
        <v>79</v>
      </c>
      <c r="AW189" s="14" t="s">
        <v>34</v>
      </c>
      <c r="AX189" s="14" t="s">
        <v>72</v>
      </c>
      <c r="AY189" s="252" t="s">
        <v>134</v>
      </c>
    </row>
    <row r="190" s="14" customFormat="1">
      <c r="A190" s="14"/>
      <c r="B190" s="243"/>
      <c r="C190" s="244"/>
      <c r="D190" s="225" t="s">
        <v>146</v>
      </c>
      <c r="E190" s="245" t="s">
        <v>19</v>
      </c>
      <c r="F190" s="246" t="s">
        <v>311</v>
      </c>
      <c r="G190" s="244"/>
      <c r="H190" s="245" t="s">
        <v>19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0"/>
      <c r="U190" s="251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146</v>
      </c>
      <c r="AU190" s="252" t="s">
        <v>81</v>
      </c>
      <c r="AV190" s="14" t="s">
        <v>79</v>
      </c>
      <c r="AW190" s="14" t="s">
        <v>34</v>
      </c>
      <c r="AX190" s="14" t="s">
        <v>72</v>
      </c>
      <c r="AY190" s="252" t="s">
        <v>134</v>
      </c>
    </row>
    <row r="191" s="13" customFormat="1">
      <c r="A191" s="13"/>
      <c r="B191" s="232"/>
      <c r="C191" s="233"/>
      <c r="D191" s="225" t="s">
        <v>146</v>
      </c>
      <c r="E191" s="234" t="s">
        <v>19</v>
      </c>
      <c r="F191" s="235" t="s">
        <v>79</v>
      </c>
      <c r="G191" s="233"/>
      <c r="H191" s="236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0"/>
      <c r="U191" s="241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146</v>
      </c>
      <c r="AU191" s="242" t="s">
        <v>81</v>
      </c>
      <c r="AV191" s="13" t="s">
        <v>81</v>
      </c>
      <c r="AW191" s="13" t="s">
        <v>34</v>
      </c>
      <c r="AX191" s="13" t="s">
        <v>79</v>
      </c>
      <c r="AY191" s="242" t="s">
        <v>134</v>
      </c>
    </row>
    <row r="192" s="2" customFormat="1" ht="33" customHeight="1">
      <c r="A192" s="38"/>
      <c r="B192" s="39"/>
      <c r="C192" s="212" t="s">
        <v>431</v>
      </c>
      <c r="D192" s="212" t="s">
        <v>136</v>
      </c>
      <c r="E192" s="213" t="s">
        <v>458</v>
      </c>
      <c r="F192" s="214" t="s">
        <v>459</v>
      </c>
      <c r="G192" s="215" t="s">
        <v>281</v>
      </c>
      <c r="H192" s="216">
        <v>1</v>
      </c>
      <c r="I192" s="217"/>
      <c r="J192" s="218">
        <f>ROUND(I192*H192,2)</f>
        <v>0</v>
      </c>
      <c r="K192" s="214" t="s">
        <v>19</v>
      </c>
      <c r="L192" s="44"/>
      <c r="M192" s="219" t="s">
        <v>19</v>
      </c>
      <c r="N192" s="220" t="s">
        <v>45</v>
      </c>
      <c r="O192" s="85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1">
        <f>S192*H192</f>
        <v>0</v>
      </c>
      <c r="U192" s="222" t="s">
        <v>19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141</v>
      </c>
      <c r="AT192" s="223" t="s">
        <v>136</v>
      </c>
      <c r="AU192" s="223" t="s">
        <v>81</v>
      </c>
      <c r="AY192" s="17" t="s">
        <v>134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141</v>
      </c>
      <c r="BK192" s="224">
        <f>ROUND(I192*H192,2)</f>
        <v>0</v>
      </c>
      <c r="BL192" s="17" t="s">
        <v>141</v>
      </c>
      <c r="BM192" s="223" t="s">
        <v>460</v>
      </c>
    </row>
    <row r="193" s="2" customFormat="1">
      <c r="A193" s="38"/>
      <c r="B193" s="39"/>
      <c r="C193" s="40"/>
      <c r="D193" s="225" t="s">
        <v>143</v>
      </c>
      <c r="E193" s="40"/>
      <c r="F193" s="226" t="s">
        <v>459</v>
      </c>
      <c r="G193" s="40"/>
      <c r="H193" s="40"/>
      <c r="I193" s="227"/>
      <c r="J193" s="40"/>
      <c r="K193" s="40"/>
      <c r="L193" s="44"/>
      <c r="M193" s="228"/>
      <c r="N193" s="229"/>
      <c r="O193" s="85"/>
      <c r="P193" s="85"/>
      <c r="Q193" s="85"/>
      <c r="R193" s="85"/>
      <c r="S193" s="85"/>
      <c r="T193" s="85"/>
      <c r="U193" s="86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143</v>
      </c>
      <c r="AU193" s="17" t="s">
        <v>81</v>
      </c>
    </row>
    <row r="194" s="14" customFormat="1">
      <c r="A194" s="14"/>
      <c r="B194" s="243"/>
      <c r="C194" s="244"/>
      <c r="D194" s="225" t="s">
        <v>146</v>
      </c>
      <c r="E194" s="245" t="s">
        <v>19</v>
      </c>
      <c r="F194" s="246" t="s">
        <v>397</v>
      </c>
      <c r="G194" s="244"/>
      <c r="H194" s="245" t="s">
        <v>19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0"/>
      <c r="U194" s="251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146</v>
      </c>
      <c r="AU194" s="252" t="s">
        <v>81</v>
      </c>
      <c r="AV194" s="14" t="s">
        <v>79</v>
      </c>
      <c r="AW194" s="14" t="s">
        <v>34</v>
      </c>
      <c r="AX194" s="14" t="s">
        <v>72</v>
      </c>
      <c r="AY194" s="252" t="s">
        <v>134</v>
      </c>
    </row>
    <row r="195" s="14" customFormat="1">
      <c r="A195" s="14"/>
      <c r="B195" s="243"/>
      <c r="C195" s="244"/>
      <c r="D195" s="225" t="s">
        <v>146</v>
      </c>
      <c r="E195" s="245" t="s">
        <v>19</v>
      </c>
      <c r="F195" s="246" t="s">
        <v>461</v>
      </c>
      <c r="G195" s="244"/>
      <c r="H195" s="245" t="s">
        <v>19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0"/>
      <c r="U195" s="251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146</v>
      </c>
      <c r="AU195" s="252" t="s">
        <v>81</v>
      </c>
      <c r="AV195" s="14" t="s">
        <v>79</v>
      </c>
      <c r="AW195" s="14" t="s">
        <v>34</v>
      </c>
      <c r="AX195" s="14" t="s">
        <v>72</v>
      </c>
      <c r="AY195" s="252" t="s">
        <v>134</v>
      </c>
    </row>
    <row r="196" s="13" customFormat="1">
      <c r="A196" s="13"/>
      <c r="B196" s="232"/>
      <c r="C196" s="233"/>
      <c r="D196" s="225" t="s">
        <v>146</v>
      </c>
      <c r="E196" s="234" t="s">
        <v>19</v>
      </c>
      <c r="F196" s="235" t="s">
        <v>79</v>
      </c>
      <c r="G196" s="233"/>
      <c r="H196" s="236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0"/>
      <c r="U196" s="241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146</v>
      </c>
      <c r="AU196" s="242" t="s">
        <v>81</v>
      </c>
      <c r="AV196" s="13" t="s">
        <v>81</v>
      </c>
      <c r="AW196" s="13" t="s">
        <v>34</v>
      </c>
      <c r="AX196" s="13" t="s">
        <v>72</v>
      </c>
      <c r="AY196" s="242" t="s">
        <v>134</v>
      </c>
    </row>
    <row r="197" s="15" customFormat="1">
      <c r="A197" s="15"/>
      <c r="B197" s="256"/>
      <c r="C197" s="257"/>
      <c r="D197" s="225" t="s">
        <v>146</v>
      </c>
      <c r="E197" s="258" t="s">
        <v>19</v>
      </c>
      <c r="F197" s="259" t="s">
        <v>368</v>
      </c>
      <c r="G197" s="257"/>
      <c r="H197" s="260">
        <v>1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4"/>
      <c r="U197" s="26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146</v>
      </c>
      <c r="AU197" s="266" t="s">
        <v>81</v>
      </c>
      <c r="AV197" s="15" t="s">
        <v>141</v>
      </c>
      <c r="AW197" s="15" t="s">
        <v>34</v>
      </c>
      <c r="AX197" s="15" t="s">
        <v>79</v>
      </c>
      <c r="AY197" s="266" t="s">
        <v>134</v>
      </c>
    </row>
    <row r="198" s="2" customFormat="1" ht="16.5" customHeight="1">
      <c r="A198" s="38"/>
      <c r="B198" s="39"/>
      <c r="C198" s="212" t="s">
        <v>462</v>
      </c>
      <c r="D198" s="212" t="s">
        <v>136</v>
      </c>
      <c r="E198" s="213" t="s">
        <v>463</v>
      </c>
      <c r="F198" s="214" t="s">
        <v>464</v>
      </c>
      <c r="G198" s="215" t="s">
        <v>281</v>
      </c>
      <c r="H198" s="216">
        <v>1</v>
      </c>
      <c r="I198" s="217"/>
      <c r="J198" s="218">
        <f>ROUND(I198*H198,2)</f>
        <v>0</v>
      </c>
      <c r="K198" s="214" t="s">
        <v>19</v>
      </c>
      <c r="L198" s="44"/>
      <c r="M198" s="219" t="s">
        <v>19</v>
      </c>
      <c r="N198" s="220" t="s">
        <v>45</v>
      </c>
      <c r="O198" s="85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1">
        <f>S198*H198</f>
        <v>0</v>
      </c>
      <c r="U198" s="222" t="s">
        <v>19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141</v>
      </c>
      <c r="AT198" s="223" t="s">
        <v>136</v>
      </c>
      <c r="AU198" s="223" t="s">
        <v>81</v>
      </c>
      <c r="AY198" s="17" t="s">
        <v>134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141</v>
      </c>
      <c r="BK198" s="224">
        <f>ROUND(I198*H198,2)</f>
        <v>0</v>
      </c>
      <c r="BL198" s="17" t="s">
        <v>141</v>
      </c>
      <c r="BM198" s="223" t="s">
        <v>465</v>
      </c>
    </row>
    <row r="199" s="2" customFormat="1">
      <c r="A199" s="38"/>
      <c r="B199" s="39"/>
      <c r="C199" s="40"/>
      <c r="D199" s="225" t="s">
        <v>143</v>
      </c>
      <c r="E199" s="40"/>
      <c r="F199" s="226" t="s">
        <v>464</v>
      </c>
      <c r="G199" s="40"/>
      <c r="H199" s="40"/>
      <c r="I199" s="227"/>
      <c r="J199" s="40"/>
      <c r="K199" s="40"/>
      <c r="L199" s="44"/>
      <c r="M199" s="228"/>
      <c r="N199" s="229"/>
      <c r="O199" s="85"/>
      <c r="P199" s="85"/>
      <c r="Q199" s="85"/>
      <c r="R199" s="85"/>
      <c r="S199" s="85"/>
      <c r="T199" s="85"/>
      <c r="U199" s="86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143</v>
      </c>
      <c r="AU199" s="17" t="s">
        <v>81</v>
      </c>
    </row>
    <row r="200" s="14" customFormat="1">
      <c r="A200" s="14"/>
      <c r="B200" s="243"/>
      <c r="C200" s="244"/>
      <c r="D200" s="225" t="s">
        <v>146</v>
      </c>
      <c r="E200" s="245" t="s">
        <v>19</v>
      </c>
      <c r="F200" s="246" t="s">
        <v>397</v>
      </c>
      <c r="G200" s="244"/>
      <c r="H200" s="245" t="s">
        <v>19</v>
      </c>
      <c r="I200" s="247"/>
      <c r="J200" s="244"/>
      <c r="K200" s="244"/>
      <c r="L200" s="248"/>
      <c r="M200" s="249"/>
      <c r="N200" s="250"/>
      <c r="O200" s="250"/>
      <c r="P200" s="250"/>
      <c r="Q200" s="250"/>
      <c r="R200" s="250"/>
      <c r="S200" s="250"/>
      <c r="T200" s="250"/>
      <c r="U200" s="251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146</v>
      </c>
      <c r="AU200" s="252" t="s">
        <v>81</v>
      </c>
      <c r="AV200" s="14" t="s">
        <v>79</v>
      </c>
      <c r="AW200" s="14" t="s">
        <v>34</v>
      </c>
      <c r="AX200" s="14" t="s">
        <v>72</v>
      </c>
      <c r="AY200" s="252" t="s">
        <v>134</v>
      </c>
    </row>
    <row r="201" s="13" customFormat="1">
      <c r="A201" s="13"/>
      <c r="B201" s="232"/>
      <c r="C201" s="233"/>
      <c r="D201" s="225" t="s">
        <v>146</v>
      </c>
      <c r="E201" s="234" t="s">
        <v>19</v>
      </c>
      <c r="F201" s="235" t="s">
        <v>79</v>
      </c>
      <c r="G201" s="233"/>
      <c r="H201" s="236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0"/>
      <c r="U201" s="241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146</v>
      </c>
      <c r="AU201" s="242" t="s">
        <v>81</v>
      </c>
      <c r="AV201" s="13" t="s">
        <v>81</v>
      </c>
      <c r="AW201" s="13" t="s">
        <v>34</v>
      </c>
      <c r="AX201" s="13" t="s">
        <v>72</v>
      </c>
      <c r="AY201" s="242" t="s">
        <v>134</v>
      </c>
    </row>
    <row r="202" s="15" customFormat="1">
      <c r="A202" s="15"/>
      <c r="B202" s="256"/>
      <c r="C202" s="257"/>
      <c r="D202" s="225" t="s">
        <v>146</v>
      </c>
      <c r="E202" s="258" t="s">
        <v>19</v>
      </c>
      <c r="F202" s="259" t="s">
        <v>368</v>
      </c>
      <c r="G202" s="257"/>
      <c r="H202" s="260">
        <v>1</v>
      </c>
      <c r="I202" s="261"/>
      <c r="J202" s="257"/>
      <c r="K202" s="257"/>
      <c r="L202" s="262"/>
      <c r="M202" s="270"/>
      <c r="N202" s="271"/>
      <c r="O202" s="271"/>
      <c r="P202" s="271"/>
      <c r="Q202" s="271"/>
      <c r="R202" s="271"/>
      <c r="S202" s="271"/>
      <c r="T202" s="271"/>
      <c r="U202" s="272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146</v>
      </c>
      <c r="AU202" s="266" t="s">
        <v>81</v>
      </c>
      <c r="AV202" s="15" t="s">
        <v>141</v>
      </c>
      <c r="AW202" s="15" t="s">
        <v>34</v>
      </c>
      <c r="AX202" s="15" t="s">
        <v>79</v>
      </c>
      <c r="AY202" s="266" t="s">
        <v>134</v>
      </c>
    </row>
    <row r="203" s="2" customFormat="1" ht="6.96" customHeight="1">
      <c r="A203" s="38"/>
      <c r="B203" s="60"/>
      <c r="C203" s="61"/>
      <c r="D203" s="61"/>
      <c r="E203" s="61"/>
      <c r="F203" s="61"/>
      <c r="G203" s="61"/>
      <c r="H203" s="61"/>
      <c r="I203" s="61"/>
      <c r="J203" s="61"/>
      <c r="K203" s="61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UcfYhyeGqPUGKihbY46Ik5x2q87KI3gw/nHYF3KO4lVrf8ACu3kV5WftSNxiHoMlG43Fj0amHuqvqqC7iDLEYA==" hashValue="Y08BuAiKNCKj6ksgsOPD776/emALUD3QPzlLz0XoCE12Z8o8YEuj2Z0XP5AfWbehSrHM52m3e0rNnzRpQMfzEw==" algorithmName="SHA-512" password="CC35"/>
  <autoFilter ref="C89:K2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34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Raná, Radčice a Krounka, Otradov, odstranění povodňových škod</v>
      </c>
      <c r="F7" s="143"/>
      <c r="G7" s="143"/>
      <c r="H7" s="143"/>
      <c r="L7" s="20"/>
    </row>
    <row r="8" s="1" customFormat="1" ht="12" customHeight="1">
      <c r="B8" s="20"/>
      <c r="D8" s="143" t="s">
        <v>106</v>
      </c>
      <c r="L8" s="20"/>
    </row>
    <row r="9" s="2" customFormat="1" ht="16.5" customHeight="1">
      <c r="A9" s="38"/>
      <c r="B9" s="44"/>
      <c r="C9" s="38"/>
      <c r="D9" s="38"/>
      <c r="E9" s="144" t="s">
        <v>466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108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467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4" t="s">
        <v>22</v>
      </c>
      <c r="G14" s="38"/>
      <c r="H14" s="38"/>
      <c r="I14" s="143" t="s">
        <v>23</v>
      </c>
      <c r="J14" s="147" t="str">
        <f>'Rekapitulace stavby'!AN8</f>
        <v>14.5.2025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27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4" t="s">
        <v>28</v>
      </c>
      <c r="F23" s="38"/>
      <c r="G23" s="38"/>
      <c r="H23" s="38"/>
      <c r="I23" s="143" t="s">
        <v>29</v>
      </c>
      <c r="J23" s="134" t="s">
        <v>30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35</v>
      </c>
      <c r="E25" s="38"/>
      <c r="F25" s="38"/>
      <c r="G25" s="38"/>
      <c r="H25" s="38"/>
      <c r="I25" s="143" t="s">
        <v>26</v>
      </c>
      <c r="J25" s="134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4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36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38</v>
      </c>
      <c r="E32" s="38"/>
      <c r="F32" s="38"/>
      <c r="G32" s="38"/>
      <c r="H32" s="38"/>
      <c r="I32" s="38"/>
      <c r="J32" s="154">
        <f>ROUND(J91,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40</v>
      </c>
      <c r="G34" s="38"/>
      <c r="H34" s="38"/>
      <c r="I34" s="155" t="s">
        <v>39</v>
      </c>
      <c r="J34" s="155" t="s">
        <v>41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42</v>
      </c>
      <c r="E35" s="143" t="s">
        <v>43</v>
      </c>
      <c r="F35" s="157">
        <f>ROUND((SUM(BE91:BE193)),  2)</f>
        <v>0</v>
      </c>
      <c r="G35" s="38"/>
      <c r="H35" s="38"/>
      <c r="I35" s="158">
        <v>0.20999999999999999</v>
      </c>
      <c r="J35" s="157">
        <f>ROUND(((SUM(BE91:BE193))*I35),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44</v>
      </c>
      <c r="F36" s="157">
        <f>ROUND((SUM(BF91:BF193)),  2)</f>
        <v>0</v>
      </c>
      <c r="G36" s="38"/>
      <c r="H36" s="38"/>
      <c r="I36" s="158">
        <v>0.12</v>
      </c>
      <c r="J36" s="157">
        <f>ROUND(((SUM(BF91:BF193))*I36),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3" t="s">
        <v>42</v>
      </c>
      <c r="E37" s="143" t="s">
        <v>45</v>
      </c>
      <c r="F37" s="157">
        <f>ROUND((SUM(BG91:BG193)),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46</v>
      </c>
      <c r="F38" s="157">
        <f>ROUND((SUM(BH91:BH193)),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47</v>
      </c>
      <c r="F39" s="157">
        <f>ROUND((SUM(BI91:BI193)),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0" t="str">
        <f>E7</f>
        <v>Raná, Radčice a Krounka, Otradov, odstranění povodňových škod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70" t="s">
        <v>466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108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SO1 - Obnova opevnění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3" t="str">
        <f>IF(J14="","",J14)</f>
        <v>14.5.2025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Povodí Labe, státní podnik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4" t="s">
        <v>70</v>
      </c>
      <c r="D63" s="40"/>
      <c r="E63" s="40"/>
      <c r="F63" s="40"/>
      <c r="G63" s="40"/>
      <c r="H63" s="40"/>
      <c r="I63" s="40"/>
      <c r="J63" s="103">
        <f>J91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hidden="1" s="9" customFormat="1" ht="24.96" customHeight="1">
      <c r="A64" s="9"/>
      <c r="B64" s="175"/>
      <c r="C64" s="176"/>
      <c r="D64" s="177" t="s">
        <v>115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116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468</v>
      </c>
      <c r="E66" s="183"/>
      <c r="F66" s="183"/>
      <c r="G66" s="183"/>
      <c r="H66" s="183"/>
      <c r="I66" s="183"/>
      <c r="J66" s="184">
        <f>J119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469</v>
      </c>
      <c r="E67" s="183"/>
      <c r="F67" s="183"/>
      <c r="G67" s="183"/>
      <c r="H67" s="183"/>
      <c r="I67" s="183"/>
      <c r="J67" s="184">
        <f>J144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470</v>
      </c>
      <c r="E68" s="183"/>
      <c r="F68" s="183"/>
      <c r="G68" s="183"/>
      <c r="H68" s="183"/>
      <c r="I68" s="183"/>
      <c r="J68" s="184">
        <f>J186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471</v>
      </c>
      <c r="E69" s="183"/>
      <c r="F69" s="183"/>
      <c r="G69" s="183"/>
      <c r="H69" s="183"/>
      <c r="I69" s="183"/>
      <c r="J69" s="184">
        <f>J190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118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70" t="str">
        <f>E7</f>
        <v>Raná, Radčice a Krounka, Otradov, odstranění povodňových škod</v>
      </c>
      <c r="F79" s="32"/>
      <c r="G79" s="32"/>
      <c r="H79" s="32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106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466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108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70" t="str">
        <f>E11</f>
        <v>SO1 - Obnova opevnění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 xml:space="preserve"> </v>
      </c>
      <c r="G85" s="40"/>
      <c r="H85" s="40"/>
      <c r="I85" s="32" t="s">
        <v>23</v>
      </c>
      <c r="J85" s="73" t="str">
        <f>IF(J14="","",J14)</f>
        <v>14.5.2025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Povodí Labe, státní podnik</v>
      </c>
      <c r="G87" s="40"/>
      <c r="H87" s="40"/>
      <c r="I87" s="32" t="s">
        <v>33</v>
      </c>
      <c r="J87" s="36" t="str">
        <f>E23</f>
        <v>Povodí Labe, státní podnik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31</v>
      </c>
      <c r="D88" s="40"/>
      <c r="E88" s="40"/>
      <c r="F88" s="27" t="str">
        <f>IF(E20="","",E20)</f>
        <v>Vyplň údaj</v>
      </c>
      <c r="G88" s="40"/>
      <c r="H88" s="40"/>
      <c r="I88" s="32" t="s">
        <v>35</v>
      </c>
      <c r="J88" s="36" t="str">
        <f>E26</f>
        <v xml:space="preserve"> 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119</v>
      </c>
      <c r="D90" s="189" t="s">
        <v>57</v>
      </c>
      <c r="E90" s="189" t="s">
        <v>53</v>
      </c>
      <c r="F90" s="189" t="s">
        <v>54</v>
      </c>
      <c r="G90" s="189" t="s">
        <v>120</v>
      </c>
      <c r="H90" s="189" t="s">
        <v>121</v>
      </c>
      <c r="I90" s="189" t="s">
        <v>122</v>
      </c>
      <c r="J90" s="189" t="s">
        <v>113</v>
      </c>
      <c r="K90" s="190" t="s">
        <v>123</v>
      </c>
      <c r="L90" s="191"/>
      <c r="M90" s="93" t="s">
        <v>19</v>
      </c>
      <c r="N90" s="94" t="s">
        <v>42</v>
      </c>
      <c r="O90" s="94" t="s">
        <v>124</v>
      </c>
      <c r="P90" s="94" t="s">
        <v>125</v>
      </c>
      <c r="Q90" s="94" t="s">
        <v>126</v>
      </c>
      <c r="R90" s="94" t="s">
        <v>127</v>
      </c>
      <c r="S90" s="94" t="s">
        <v>128</v>
      </c>
      <c r="T90" s="94" t="s">
        <v>129</v>
      </c>
      <c r="U90" s="95" t="s">
        <v>130</v>
      </c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100" t="s">
        <v>131</v>
      </c>
      <c r="D91" s="40"/>
      <c r="E91" s="40"/>
      <c r="F91" s="40"/>
      <c r="G91" s="40"/>
      <c r="H91" s="40"/>
      <c r="I91" s="40"/>
      <c r="J91" s="192">
        <f>BK91</f>
        <v>0</v>
      </c>
      <c r="K91" s="40"/>
      <c r="L91" s="44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4">
        <f>T92</f>
        <v>0</v>
      </c>
      <c r="U91" s="9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114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132</v>
      </c>
      <c r="F92" s="199" t="s">
        <v>133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P93+P119+P144+P186+P190</f>
        <v>0</v>
      </c>
      <c r="Q92" s="204"/>
      <c r="R92" s="205">
        <f>R93+R119+R144+R186+R190</f>
        <v>0</v>
      </c>
      <c r="S92" s="204"/>
      <c r="T92" s="205">
        <f>T93+T119+T144+T186+T190</f>
        <v>0</v>
      </c>
      <c r="U92" s="206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79</v>
      </c>
      <c r="AT92" s="208" t="s">
        <v>71</v>
      </c>
      <c r="AU92" s="208" t="s">
        <v>72</v>
      </c>
      <c r="AY92" s="207" t="s">
        <v>134</v>
      </c>
      <c r="BK92" s="209">
        <f>BK93+BK119+BK144+BK186+BK190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79</v>
      </c>
      <c r="F93" s="210" t="s">
        <v>135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SUM(P94:P118)</f>
        <v>0</v>
      </c>
      <c r="Q93" s="204"/>
      <c r="R93" s="205">
        <f>SUM(R94:R118)</f>
        <v>0</v>
      </c>
      <c r="S93" s="204"/>
      <c r="T93" s="205">
        <f>SUM(T94:T118)</f>
        <v>0</v>
      </c>
      <c r="U93" s="206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79</v>
      </c>
      <c r="AT93" s="208" t="s">
        <v>71</v>
      </c>
      <c r="AU93" s="208" t="s">
        <v>79</v>
      </c>
      <c r="AY93" s="207" t="s">
        <v>134</v>
      </c>
      <c r="BK93" s="209">
        <f>SUM(BK94:BK118)</f>
        <v>0</v>
      </c>
    </row>
    <row r="94" s="2" customFormat="1" ht="16.5" customHeight="1">
      <c r="A94" s="38"/>
      <c r="B94" s="39"/>
      <c r="C94" s="212" t="s">
        <v>79</v>
      </c>
      <c r="D94" s="212" t="s">
        <v>136</v>
      </c>
      <c r="E94" s="213" t="s">
        <v>472</v>
      </c>
      <c r="F94" s="214" t="s">
        <v>473</v>
      </c>
      <c r="G94" s="215" t="s">
        <v>281</v>
      </c>
      <c r="H94" s="216">
        <v>1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45</v>
      </c>
      <c r="O94" s="85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1">
        <f>S94*H94</f>
        <v>0</v>
      </c>
      <c r="U94" s="222" t="s">
        <v>19</v>
      </c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141</v>
      </c>
      <c r="AT94" s="223" t="s">
        <v>136</v>
      </c>
      <c r="AU94" s="223" t="s">
        <v>81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141</v>
      </c>
      <c r="BK94" s="224">
        <f>ROUND(I94*H94,2)</f>
        <v>0</v>
      </c>
      <c r="BL94" s="17" t="s">
        <v>141</v>
      </c>
      <c r="BM94" s="223" t="s">
        <v>81</v>
      </c>
    </row>
    <row r="95" s="2" customFormat="1">
      <c r="A95" s="38"/>
      <c r="B95" s="39"/>
      <c r="C95" s="40"/>
      <c r="D95" s="225" t="s">
        <v>143</v>
      </c>
      <c r="E95" s="40"/>
      <c r="F95" s="226" t="s">
        <v>473</v>
      </c>
      <c r="G95" s="40"/>
      <c r="H95" s="40"/>
      <c r="I95" s="227"/>
      <c r="J95" s="40"/>
      <c r="K95" s="40"/>
      <c r="L95" s="44"/>
      <c r="M95" s="228"/>
      <c r="N95" s="229"/>
      <c r="O95" s="85"/>
      <c r="P95" s="85"/>
      <c r="Q95" s="85"/>
      <c r="R95" s="85"/>
      <c r="S95" s="85"/>
      <c r="T95" s="85"/>
      <c r="U95" s="86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143</v>
      </c>
      <c r="AU95" s="17" t="s">
        <v>81</v>
      </c>
    </row>
    <row r="96" s="14" customFormat="1">
      <c r="A96" s="14"/>
      <c r="B96" s="243"/>
      <c r="C96" s="244"/>
      <c r="D96" s="225" t="s">
        <v>146</v>
      </c>
      <c r="E96" s="245" t="s">
        <v>19</v>
      </c>
      <c r="F96" s="246" t="s">
        <v>474</v>
      </c>
      <c r="G96" s="244"/>
      <c r="H96" s="245" t="s">
        <v>19</v>
      </c>
      <c r="I96" s="247"/>
      <c r="J96" s="244"/>
      <c r="K96" s="244"/>
      <c r="L96" s="248"/>
      <c r="M96" s="249"/>
      <c r="N96" s="250"/>
      <c r="O96" s="250"/>
      <c r="P96" s="250"/>
      <c r="Q96" s="250"/>
      <c r="R96" s="250"/>
      <c r="S96" s="250"/>
      <c r="T96" s="250"/>
      <c r="U96" s="251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146</v>
      </c>
      <c r="AU96" s="252" t="s">
        <v>81</v>
      </c>
      <c r="AV96" s="14" t="s">
        <v>79</v>
      </c>
      <c r="AW96" s="14" t="s">
        <v>34</v>
      </c>
      <c r="AX96" s="14" t="s">
        <v>72</v>
      </c>
      <c r="AY96" s="252" t="s">
        <v>134</v>
      </c>
    </row>
    <row r="97" s="14" customFormat="1">
      <c r="A97" s="14"/>
      <c r="B97" s="243"/>
      <c r="C97" s="244"/>
      <c r="D97" s="225" t="s">
        <v>146</v>
      </c>
      <c r="E97" s="245" t="s">
        <v>19</v>
      </c>
      <c r="F97" s="246" t="s">
        <v>475</v>
      </c>
      <c r="G97" s="244"/>
      <c r="H97" s="245" t="s">
        <v>19</v>
      </c>
      <c r="I97" s="247"/>
      <c r="J97" s="244"/>
      <c r="K97" s="244"/>
      <c r="L97" s="248"/>
      <c r="M97" s="249"/>
      <c r="N97" s="250"/>
      <c r="O97" s="250"/>
      <c r="P97" s="250"/>
      <c r="Q97" s="250"/>
      <c r="R97" s="250"/>
      <c r="S97" s="250"/>
      <c r="T97" s="250"/>
      <c r="U97" s="251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146</v>
      </c>
      <c r="AU97" s="252" t="s">
        <v>81</v>
      </c>
      <c r="AV97" s="14" t="s">
        <v>79</v>
      </c>
      <c r="AW97" s="14" t="s">
        <v>34</v>
      </c>
      <c r="AX97" s="14" t="s">
        <v>72</v>
      </c>
      <c r="AY97" s="252" t="s">
        <v>134</v>
      </c>
    </row>
    <row r="98" s="14" customFormat="1">
      <c r="A98" s="14"/>
      <c r="B98" s="243"/>
      <c r="C98" s="244"/>
      <c r="D98" s="225" t="s">
        <v>146</v>
      </c>
      <c r="E98" s="245" t="s">
        <v>19</v>
      </c>
      <c r="F98" s="246" t="s">
        <v>476</v>
      </c>
      <c r="G98" s="244"/>
      <c r="H98" s="245" t="s">
        <v>19</v>
      </c>
      <c r="I98" s="247"/>
      <c r="J98" s="244"/>
      <c r="K98" s="244"/>
      <c r="L98" s="248"/>
      <c r="M98" s="249"/>
      <c r="N98" s="250"/>
      <c r="O98" s="250"/>
      <c r="P98" s="250"/>
      <c r="Q98" s="250"/>
      <c r="R98" s="250"/>
      <c r="S98" s="250"/>
      <c r="T98" s="250"/>
      <c r="U98" s="251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146</v>
      </c>
      <c r="AU98" s="252" t="s">
        <v>81</v>
      </c>
      <c r="AV98" s="14" t="s">
        <v>79</v>
      </c>
      <c r="AW98" s="14" t="s">
        <v>34</v>
      </c>
      <c r="AX98" s="14" t="s">
        <v>72</v>
      </c>
      <c r="AY98" s="252" t="s">
        <v>134</v>
      </c>
    </row>
    <row r="99" s="14" customFormat="1">
      <c r="A99" s="14"/>
      <c r="B99" s="243"/>
      <c r="C99" s="244"/>
      <c r="D99" s="225" t="s">
        <v>146</v>
      </c>
      <c r="E99" s="245" t="s">
        <v>19</v>
      </c>
      <c r="F99" s="246" t="s">
        <v>477</v>
      </c>
      <c r="G99" s="244"/>
      <c r="H99" s="245" t="s">
        <v>19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0"/>
      <c r="U99" s="251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146</v>
      </c>
      <c r="AU99" s="252" t="s">
        <v>81</v>
      </c>
      <c r="AV99" s="14" t="s">
        <v>79</v>
      </c>
      <c r="AW99" s="14" t="s">
        <v>34</v>
      </c>
      <c r="AX99" s="14" t="s">
        <v>72</v>
      </c>
      <c r="AY99" s="252" t="s">
        <v>134</v>
      </c>
    </row>
    <row r="100" s="14" customFormat="1">
      <c r="A100" s="14"/>
      <c r="B100" s="243"/>
      <c r="C100" s="244"/>
      <c r="D100" s="225" t="s">
        <v>146</v>
      </c>
      <c r="E100" s="245" t="s">
        <v>19</v>
      </c>
      <c r="F100" s="246" t="s">
        <v>478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0"/>
      <c r="U100" s="251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146</v>
      </c>
      <c r="AU100" s="252" t="s">
        <v>81</v>
      </c>
      <c r="AV100" s="14" t="s">
        <v>79</v>
      </c>
      <c r="AW100" s="14" t="s">
        <v>34</v>
      </c>
      <c r="AX100" s="14" t="s">
        <v>72</v>
      </c>
      <c r="AY100" s="252" t="s">
        <v>134</v>
      </c>
    </row>
    <row r="101" s="14" customFormat="1">
      <c r="A101" s="14"/>
      <c r="B101" s="243"/>
      <c r="C101" s="244"/>
      <c r="D101" s="225" t="s">
        <v>146</v>
      </c>
      <c r="E101" s="245" t="s">
        <v>19</v>
      </c>
      <c r="F101" s="246" t="s">
        <v>479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0"/>
      <c r="U101" s="251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146</v>
      </c>
      <c r="AU101" s="252" t="s">
        <v>81</v>
      </c>
      <c r="AV101" s="14" t="s">
        <v>79</v>
      </c>
      <c r="AW101" s="14" t="s">
        <v>34</v>
      </c>
      <c r="AX101" s="14" t="s">
        <v>72</v>
      </c>
      <c r="AY101" s="252" t="s">
        <v>134</v>
      </c>
    </row>
    <row r="102" s="14" customFormat="1">
      <c r="A102" s="14"/>
      <c r="B102" s="243"/>
      <c r="C102" s="244"/>
      <c r="D102" s="225" t="s">
        <v>146</v>
      </c>
      <c r="E102" s="245" t="s">
        <v>19</v>
      </c>
      <c r="F102" s="246" t="s">
        <v>480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0"/>
      <c r="U102" s="251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146</v>
      </c>
      <c r="AU102" s="252" t="s">
        <v>81</v>
      </c>
      <c r="AV102" s="14" t="s">
        <v>79</v>
      </c>
      <c r="AW102" s="14" t="s">
        <v>34</v>
      </c>
      <c r="AX102" s="14" t="s">
        <v>72</v>
      </c>
      <c r="AY102" s="252" t="s">
        <v>134</v>
      </c>
    </row>
    <row r="103" s="14" customFormat="1">
      <c r="A103" s="14"/>
      <c r="B103" s="243"/>
      <c r="C103" s="244"/>
      <c r="D103" s="225" t="s">
        <v>146</v>
      </c>
      <c r="E103" s="245" t="s">
        <v>19</v>
      </c>
      <c r="F103" s="246" t="s">
        <v>481</v>
      </c>
      <c r="G103" s="244"/>
      <c r="H103" s="245" t="s">
        <v>19</v>
      </c>
      <c r="I103" s="247"/>
      <c r="J103" s="244"/>
      <c r="K103" s="244"/>
      <c r="L103" s="248"/>
      <c r="M103" s="249"/>
      <c r="N103" s="250"/>
      <c r="O103" s="250"/>
      <c r="P103" s="250"/>
      <c r="Q103" s="250"/>
      <c r="R103" s="250"/>
      <c r="S103" s="250"/>
      <c r="T103" s="250"/>
      <c r="U103" s="251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146</v>
      </c>
      <c r="AU103" s="252" t="s">
        <v>81</v>
      </c>
      <c r="AV103" s="14" t="s">
        <v>79</v>
      </c>
      <c r="AW103" s="14" t="s">
        <v>34</v>
      </c>
      <c r="AX103" s="14" t="s">
        <v>72</v>
      </c>
      <c r="AY103" s="252" t="s">
        <v>134</v>
      </c>
    </row>
    <row r="104" s="14" customFormat="1">
      <c r="A104" s="14"/>
      <c r="B104" s="243"/>
      <c r="C104" s="244"/>
      <c r="D104" s="225" t="s">
        <v>146</v>
      </c>
      <c r="E104" s="245" t="s">
        <v>19</v>
      </c>
      <c r="F104" s="246" t="s">
        <v>482</v>
      </c>
      <c r="G104" s="244"/>
      <c r="H104" s="245" t="s">
        <v>19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0"/>
      <c r="U104" s="251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146</v>
      </c>
      <c r="AU104" s="252" t="s">
        <v>81</v>
      </c>
      <c r="AV104" s="14" t="s">
        <v>79</v>
      </c>
      <c r="AW104" s="14" t="s">
        <v>34</v>
      </c>
      <c r="AX104" s="14" t="s">
        <v>72</v>
      </c>
      <c r="AY104" s="252" t="s">
        <v>134</v>
      </c>
    </row>
    <row r="105" s="13" customFormat="1">
      <c r="A105" s="13"/>
      <c r="B105" s="232"/>
      <c r="C105" s="233"/>
      <c r="D105" s="225" t="s">
        <v>146</v>
      </c>
      <c r="E105" s="234" t="s">
        <v>19</v>
      </c>
      <c r="F105" s="235" t="s">
        <v>79</v>
      </c>
      <c r="G105" s="233"/>
      <c r="H105" s="236">
        <v>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0"/>
      <c r="U105" s="241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146</v>
      </c>
      <c r="AU105" s="242" t="s">
        <v>81</v>
      </c>
      <c r="AV105" s="13" t="s">
        <v>81</v>
      </c>
      <c r="AW105" s="13" t="s">
        <v>34</v>
      </c>
      <c r="AX105" s="13" t="s">
        <v>72</v>
      </c>
      <c r="AY105" s="242" t="s">
        <v>134</v>
      </c>
    </row>
    <row r="106" s="15" customFormat="1">
      <c r="A106" s="15"/>
      <c r="B106" s="256"/>
      <c r="C106" s="257"/>
      <c r="D106" s="225" t="s">
        <v>146</v>
      </c>
      <c r="E106" s="258" t="s">
        <v>19</v>
      </c>
      <c r="F106" s="259" t="s">
        <v>368</v>
      </c>
      <c r="G106" s="257"/>
      <c r="H106" s="260">
        <v>1</v>
      </c>
      <c r="I106" s="261"/>
      <c r="J106" s="257"/>
      <c r="K106" s="257"/>
      <c r="L106" s="262"/>
      <c r="M106" s="263"/>
      <c r="N106" s="264"/>
      <c r="O106" s="264"/>
      <c r="P106" s="264"/>
      <c r="Q106" s="264"/>
      <c r="R106" s="264"/>
      <c r="S106" s="264"/>
      <c r="T106" s="264"/>
      <c r="U106" s="26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146</v>
      </c>
      <c r="AU106" s="266" t="s">
        <v>81</v>
      </c>
      <c r="AV106" s="15" t="s">
        <v>141</v>
      </c>
      <c r="AW106" s="15" t="s">
        <v>34</v>
      </c>
      <c r="AX106" s="15" t="s">
        <v>79</v>
      </c>
      <c r="AY106" s="266" t="s">
        <v>134</v>
      </c>
    </row>
    <row r="107" s="2" customFormat="1" ht="33" customHeight="1">
      <c r="A107" s="38"/>
      <c r="B107" s="39"/>
      <c r="C107" s="212" t="s">
        <v>81</v>
      </c>
      <c r="D107" s="212" t="s">
        <v>136</v>
      </c>
      <c r="E107" s="213" t="s">
        <v>483</v>
      </c>
      <c r="F107" s="214" t="s">
        <v>484</v>
      </c>
      <c r="G107" s="215" t="s">
        <v>159</v>
      </c>
      <c r="H107" s="216">
        <v>4.3550000000000004</v>
      </c>
      <c r="I107" s="217"/>
      <c r="J107" s="218">
        <f>ROUND(I107*H107,2)</f>
        <v>0</v>
      </c>
      <c r="K107" s="214" t="s">
        <v>140</v>
      </c>
      <c r="L107" s="44"/>
      <c r="M107" s="219" t="s">
        <v>19</v>
      </c>
      <c r="N107" s="220" t="s">
        <v>45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1">
        <f>S107*H107</f>
        <v>0</v>
      </c>
      <c r="U107" s="222" t="s">
        <v>19</v>
      </c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141</v>
      </c>
      <c r="AT107" s="223" t="s">
        <v>136</v>
      </c>
      <c r="AU107" s="223" t="s">
        <v>81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141</v>
      </c>
      <c r="BK107" s="224">
        <f>ROUND(I107*H107,2)</f>
        <v>0</v>
      </c>
      <c r="BL107" s="17" t="s">
        <v>141</v>
      </c>
      <c r="BM107" s="223" t="s">
        <v>141</v>
      </c>
    </row>
    <row r="108" s="2" customFormat="1">
      <c r="A108" s="38"/>
      <c r="B108" s="39"/>
      <c r="C108" s="40"/>
      <c r="D108" s="225" t="s">
        <v>143</v>
      </c>
      <c r="E108" s="40"/>
      <c r="F108" s="226" t="s">
        <v>485</v>
      </c>
      <c r="G108" s="40"/>
      <c r="H108" s="40"/>
      <c r="I108" s="227"/>
      <c r="J108" s="40"/>
      <c r="K108" s="40"/>
      <c r="L108" s="44"/>
      <c r="M108" s="228"/>
      <c r="N108" s="229"/>
      <c r="O108" s="85"/>
      <c r="P108" s="85"/>
      <c r="Q108" s="85"/>
      <c r="R108" s="85"/>
      <c r="S108" s="85"/>
      <c r="T108" s="85"/>
      <c r="U108" s="86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143</v>
      </c>
      <c r="AU108" s="17" t="s">
        <v>81</v>
      </c>
    </row>
    <row r="109" s="2" customFormat="1">
      <c r="A109" s="38"/>
      <c r="B109" s="39"/>
      <c r="C109" s="40"/>
      <c r="D109" s="230" t="s">
        <v>144</v>
      </c>
      <c r="E109" s="40"/>
      <c r="F109" s="231" t="s">
        <v>486</v>
      </c>
      <c r="G109" s="40"/>
      <c r="H109" s="40"/>
      <c r="I109" s="227"/>
      <c r="J109" s="40"/>
      <c r="K109" s="40"/>
      <c r="L109" s="44"/>
      <c r="M109" s="228"/>
      <c r="N109" s="229"/>
      <c r="O109" s="85"/>
      <c r="P109" s="85"/>
      <c r="Q109" s="85"/>
      <c r="R109" s="85"/>
      <c r="S109" s="85"/>
      <c r="T109" s="85"/>
      <c r="U109" s="86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144</v>
      </c>
      <c r="AU109" s="17" t="s">
        <v>81</v>
      </c>
    </row>
    <row r="110" s="14" customFormat="1">
      <c r="A110" s="14"/>
      <c r="B110" s="243"/>
      <c r="C110" s="244"/>
      <c r="D110" s="225" t="s">
        <v>146</v>
      </c>
      <c r="E110" s="245" t="s">
        <v>19</v>
      </c>
      <c r="F110" s="246" t="s">
        <v>487</v>
      </c>
      <c r="G110" s="244"/>
      <c r="H110" s="245" t="s">
        <v>19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0"/>
      <c r="U110" s="251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146</v>
      </c>
      <c r="AU110" s="252" t="s">
        <v>81</v>
      </c>
      <c r="AV110" s="14" t="s">
        <v>79</v>
      </c>
      <c r="AW110" s="14" t="s">
        <v>34</v>
      </c>
      <c r="AX110" s="14" t="s">
        <v>72</v>
      </c>
      <c r="AY110" s="252" t="s">
        <v>134</v>
      </c>
    </row>
    <row r="111" s="13" customFormat="1">
      <c r="A111" s="13"/>
      <c r="B111" s="232"/>
      <c r="C111" s="233"/>
      <c r="D111" s="225" t="s">
        <v>146</v>
      </c>
      <c r="E111" s="234" t="s">
        <v>19</v>
      </c>
      <c r="F111" s="235" t="s">
        <v>488</v>
      </c>
      <c r="G111" s="233"/>
      <c r="H111" s="236">
        <v>4.3550000000000004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0"/>
      <c r="U111" s="241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146</v>
      </c>
      <c r="AU111" s="242" t="s">
        <v>81</v>
      </c>
      <c r="AV111" s="13" t="s">
        <v>81</v>
      </c>
      <c r="AW111" s="13" t="s">
        <v>34</v>
      </c>
      <c r="AX111" s="13" t="s">
        <v>72</v>
      </c>
      <c r="AY111" s="242" t="s">
        <v>134</v>
      </c>
    </row>
    <row r="112" s="15" customFormat="1">
      <c r="A112" s="15"/>
      <c r="B112" s="256"/>
      <c r="C112" s="257"/>
      <c r="D112" s="225" t="s">
        <v>146</v>
      </c>
      <c r="E112" s="258" t="s">
        <v>19</v>
      </c>
      <c r="F112" s="259" t="s">
        <v>368</v>
      </c>
      <c r="G112" s="257"/>
      <c r="H112" s="260">
        <v>4.3550000000000004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4"/>
      <c r="U112" s="26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6" t="s">
        <v>146</v>
      </c>
      <c r="AU112" s="266" t="s">
        <v>81</v>
      </c>
      <c r="AV112" s="15" t="s">
        <v>141</v>
      </c>
      <c r="AW112" s="15" t="s">
        <v>34</v>
      </c>
      <c r="AX112" s="15" t="s">
        <v>79</v>
      </c>
      <c r="AY112" s="266" t="s">
        <v>134</v>
      </c>
    </row>
    <row r="113" s="2" customFormat="1" ht="24.15" customHeight="1">
      <c r="A113" s="38"/>
      <c r="B113" s="39"/>
      <c r="C113" s="212" t="s">
        <v>156</v>
      </c>
      <c r="D113" s="212" t="s">
        <v>136</v>
      </c>
      <c r="E113" s="213" t="s">
        <v>489</v>
      </c>
      <c r="F113" s="214" t="s">
        <v>490</v>
      </c>
      <c r="G113" s="215" t="s">
        <v>159</v>
      </c>
      <c r="H113" s="216">
        <v>271.35500000000002</v>
      </c>
      <c r="I113" s="217"/>
      <c r="J113" s="218">
        <f>ROUND(I113*H113,2)</f>
        <v>0</v>
      </c>
      <c r="K113" s="214" t="s">
        <v>140</v>
      </c>
      <c r="L113" s="44"/>
      <c r="M113" s="219" t="s">
        <v>19</v>
      </c>
      <c r="N113" s="220" t="s">
        <v>45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1">
        <f>S113*H113</f>
        <v>0</v>
      </c>
      <c r="U113" s="222" t="s">
        <v>19</v>
      </c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141</v>
      </c>
      <c r="AT113" s="223" t="s">
        <v>136</v>
      </c>
      <c r="AU113" s="223" t="s">
        <v>81</v>
      </c>
      <c r="AY113" s="17" t="s">
        <v>134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141</v>
      </c>
      <c r="BK113" s="224">
        <f>ROUND(I113*H113,2)</f>
        <v>0</v>
      </c>
      <c r="BL113" s="17" t="s">
        <v>141</v>
      </c>
      <c r="BM113" s="223" t="s">
        <v>183</v>
      </c>
    </row>
    <row r="114" s="2" customFormat="1">
      <c r="A114" s="38"/>
      <c r="B114" s="39"/>
      <c r="C114" s="40"/>
      <c r="D114" s="225" t="s">
        <v>143</v>
      </c>
      <c r="E114" s="40"/>
      <c r="F114" s="226" t="s">
        <v>491</v>
      </c>
      <c r="G114" s="40"/>
      <c r="H114" s="40"/>
      <c r="I114" s="227"/>
      <c r="J114" s="40"/>
      <c r="K114" s="40"/>
      <c r="L114" s="44"/>
      <c r="M114" s="228"/>
      <c r="N114" s="229"/>
      <c r="O114" s="85"/>
      <c r="P114" s="85"/>
      <c r="Q114" s="85"/>
      <c r="R114" s="85"/>
      <c r="S114" s="85"/>
      <c r="T114" s="85"/>
      <c r="U114" s="86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143</v>
      </c>
      <c r="AU114" s="17" t="s">
        <v>81</v>
      </c>
    </row>
    <row r="115" s="2" customFormat="1">
      <c r="A115" s="38"/>
      <c r="B115" s="39"/>
      <c r="C115" s="40"/>
      <c r="D115" s="230" t="s">
        <v>144</v>
      </c>
      <c r="E115" s="40"/>
      <c r="F115" s="231" t="s">
        <v>492</v>
      </c>
      <c r="G115" s="40"/>
      <c r="H115" s="40"/>
      <c r="I115" s="227"/>
      <c r="J115" s="40"/>
      <c r="K115" s="40"/>
      <c r="L115" s="44"/>
      <c r="M115" s="228"/>
      <c r="N115" s="229"/>
      <c r="O115" s="85"/>
      <c r="P115" s="85"/>
      <c r="Q115" s="85"/>
      <c r="R115" s="85"/>
      <c r="S115" s="85"/>
      <c r="T115" s="85"/>
      <c r="U115" s="86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144</v>
      </c>
      <c r="AU115" s="17" t="s">
        <v>81</v>
      </c>
    </row>
    <row r="116" s="14" customFormat="1">
      <c r="A116" s="14"/>
      <c r="B116" s="243"/>
      <c r="C116" s="244"/>
      <c r="D116" s="225" t="s">
        <v>146</v>
      </c>
      <c r="E116" s="245" t="s">
        <v>19</v>
      </c>
      <c r="F116" s="246" t="s">
        <v>493</v>
      </c>
      <c r="G116" s="244"/>
      <c r="H116" s="245" t="s">
        <v>19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0"/>
      <c r="U116" s="251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146</v>
      </c>
      <c r="AU116" s="252" t="s">
        <v>81</v>
      </c>
      <c r="AV116" s="14" t="s">
        <v>79</v>
      </c>
      <c r="AW116" s="14" t="s">
        <v>34</v>
      </c>
      <c r="AX116" s="14" t="s">
        <v>72</v>
      </c>
      <c r="AY116" s="252" t="s">
        <v>134</v>
      </c>
    </row>
    <row r="117" s="13" customFormat="1">
      <c r="A117" s="13"/>
      <c r="B117" s="232"/>
      <c r="C117" s="233"/>
      <c r="D117" s="225" t="s">
        <v>146</v>
      </c>
      <c r="E117" s="234" t="s">
        <v>19</v>
      </c>
      <c r="F117" s="235" t="s">
        <v>494</v>
      </c>
      <c r="G117" s="233"/>
      <c r="H117" s="236">
        <v>271.35500000000002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0"/>
      <c r="U117" s="241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146</v>
      </c>
      <c r="AU117" s="242" t="s">
        <v>81</v>
      </c>
      <c r="AV117" s="13" t="s">
        <v>81</v>
      </c>
      <c r="AW117" s="13" t="s">
        <v>34</v>
      </c>
      <c r="AX117" s="13" t="s">
        <v>72</v>
      </c>
      <c r="AY117" s="242" t="s">
        <v>134</v>
      </c>
    </row>
    <row r="118" s="15" customFormat="1">
      <c r="A118" s="15"/>
      <c r="B118" s="256"/>
      <c r="C118" s="257"/>
      <c r="D118" s="225" t="s">
        <v>146</v>
      </c>
      <c r="E118" s="258" t="s">
        <v>19</v>
      </c>
      <c r="F118" s="259" t="s">
        <v>368</v>
      </c>
      <c r="G118" s="257"/>
      <c r="H118" s="260">
        <v>271.35500000000002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4"/>
      <c r="U118" s="26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146</v>
      </c>
      <c r="AU118" s="266" t="s">
        <v>81</v>
      </c>
      <c r="AV118" s="15" t="s">
        <v>141</v>
      </c>
      <c r="AW118" s="15" t="s">
        <v>34</v>
      </c>
      <c r="AX118" s="15" t="s">
        <v>79</v>
      </c>
      <c r="AY118" s="266" t="s">
        <v>134</v>
      </c>
    </row>
    <row r="119" s="12" customFormat="1" ht="22.8" customHeight="1">
      <c r="A119" s="12"/>
      <c r="B119" s="196"/>
      <c r="C119" s="197"/>
      <c r="D119" s="198" t="s">
        <v>71</v>
      </c>
      <c r="E119" s="210" t="s">
        <v>156</v>
      </c>
      <c r="F119" s="210" t="s">
        <v>495</v>
      </c>
      <c r="G119" s="197"/>
      <c r="H119" s="197"/>
      <c r="I119" s="200"/>
      <c r="J119" s="211">
        <f>BK119</f>
        <v>0</v>
      </c>
      <c r="K119" s="197"/>
      <c r="L119" s="202"/>
      <c r="M119" s="203"/>
      <c r="N119" s="204"/>
      <c r="O119" s="204"/>
      <c r="P119" s="205">
        <f>SUM(P120:P143)</f>
        <v>0</v>
      </c>
      <c r="Q119" s="204"/>
      <c r="R119" s="205">
        <f>SUM(R120:R143)</f>
        <v>0</v>
      </c>
      <c r="S119" s="204"/>
      <c r="T119" s="205">
        <f>SUM(T120:T143)</f>
        <v>0</v>
      </c>
      <c r="U119" s="206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7" t="s">
        <v>79</v>
      </c>
      <c r="AT119" s="208" t="s">
        <v>71</v>
      </c>
      <c r="AU119" s="208" t="s">
        <v>79</v>
      </c>
      <c r="AY119" s="207" t="s">
        <v>134</v>
      </c>
      <c r="BK119" s="209">
        <f>SUM(BK120:BK143)</f>
        <v>0</v>
      </c>
    </row>
    <row r="120" s="2" customFormat="1" ht="24.15" customHeight="1">
      <c r="A120" s="38"/>
      <c r="B120" s="39"/>
      <c r="C120" s="212" t="s">
        <v>141</v>
      </c>
      <c r="D120" s="212" t="s">
        <v>136</v>
      </c>
      <c r="E120" s="213" t="s">
        <v>496</v>
      </c>
      <c r="F120" s="214" t="s">
        <v>497</v>
      </c>
      <c r="G120" s="215" t="s">
        <v>159</v>
      </c>
      <c r="H120" s="216">
        <v>6.9800000000000004</v>
      </c>
      <c r="I120" s="217"/>
      <c r="J120" s="218">
        <f>ROUND(I120*H120,2)</f>
        <v>0</v>
      </c>
      <c r="K120" s="214" t="s">
        <v>140</v>
      </c>
      <c r="L120" s="44"/>
      <c r="M120" s="219" t="s">
        <v>19</v>
      </c>
      <c r="N120" s="220" t="s">
        <v>45</v>
      </c>
      <c r="O120" s="85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1">
        <f>S120*H120</f>
        <v>0</v>
      </c>
      <c r="U120" s="222" t="s">
        <v>19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141</v>
      </c>
      <c r="AT120" s="223" t="s">
        <v>136</v>
      </c>
      <c r="AU120" s="223" t="s">
        <v>81</v>
      </c>
      <c r="AY120" s="17" t="s">
        <v>134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141</v>
      </c>
      <c r="BK120" s="224">
        <f>ROUND(I120*H120,2)</f>
        <v>0</v>
      </c>
      <c r="BL120" s="17" t="s">
        <v>141</v>
      </c>
      <c r="BM120" s="223" t="s">
        <v>198</v>
      </c>
    </row>
    <row r="121" s="2" customFormat="1">
      <c r="A121" s="38"/>
      <c r="B121" s="39"/>
      <c r="C121" s="40"/>
      <c r="D121" s="225" t="s">
        <v>143</v>
      </c>
      <c r="E121" s="40"/>
      <c r="F121" s="226" t="s">
        <v>498</v>
      </c>
      <c r="G121" s="40"/>
      <c r="H121" s="40"/>
      <c r="I121" s="227"/>
      <c r="J121" s="40"/>
      <c r="K121" s="40"/>
      <c r="L121" s="44"/>
      <c r="M121" s="228"/>
      <c r="N121" s="229"/>
      <c r="O121" s="85"/>
      <c r="P121" s="85"/>
      <c r="Q121" s="85"/>
      <c r="R121" s="85"/>
      <c r="S121" s="85"/>
      <c r="T121" s="85"/>
      <c r="U121" s="86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143</v>
      </c>
      <c r="AU121" s="17" t="s">
        <v>81</v>
      </c>
    </row>
    <row r="122" s="2" customFormat="1">
      <c r="A122" s="38"/>
      <c r="B122" s="39"/>
      <c r="C122" s="40"/>
      <c r="D122" s="230" t="s">
        <v>144</v>
      </c>
      <c r="E122" s="40"/>
      <c r="F122" s="231" t="s">
        <v>499</v>
      </c>
      <c r="G122" s="40"/>
      <c r="H122" s="40"/>
      <c r="I122" s="227"/>
      <c r="J122" s="40"/>
      <c r="K122" s="40"/>
      <c r="L122" s="44"/>
      <c r="M122" s="228"/>
      <c r="N122" s="229"/>
      <c r="O122" s="85"/>
      <c r="P122" s="85"/>
      <c r="Q122" s="85"/>
      <c r="R122" s="85"/>
      <c r="S122" s="85"/>
      <c r="T122" s="85"/>
      <c r="U122" s="86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144</v>
      </c>
      <c r="AU122" s="17" t="s">
        <v>81</v>
      </c>
    </row>
    <row r="123" s="14" customFormat="1">
      <c r="A123" s="14"/>
      <c r="B123" s="243"/>
      <c r="C123" s="244"/>
      <c r="D123" s="225" t="s">
        <v>146</v>
      </c>
      <c r="E123" s="245" t="s">
        <v>19</v>
      </c>
      <c r="F123" s="246" t="s">
        <v>500</v>
      </c>
      <c r="G123" s="244"/>
      <c r="H123" s="245" t="s">
        <v>19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0"/>
      <c r="U123" s="251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146</v>
      </c>
      <c r="AU123" s="252" t="s">
        <v>81</v>
      </c>
      <c r="AV123" s="14" t="s">
        <v>79</v>
      </c>
      <c r="AW123" s="14" t="s">
        <v>34</v>
      </c>
      <c r="AX123" s="14" t="s">
        <v>72</v>
      </c>
      <c r="AY123" s="252" t="s">
        <v>134</v>
      </c>
    </row>
    <row r="124" s="13" customFormat="1">
      <c r="A124" s="13"/>
      <c r="B124" s="232"/>
      <c r="C124" s="233"/>
      <c r="D124" s="225" t="s">
        <v>146</v>
      </c>
      <c r="E124" s="234" t="s">
        <v>19</v>
      </c>
      <c r="F124" s="235" t="s">
        <v>501</v>
      </c>
      <c r="G124" s="233"/>
      <c r="H124" s="236">
        <v>6.9800000000000004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0"/>
      <c r="U124" s="241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146</v>
      </c>
      <c r="AU124" s="242" t="s">
        <v>81</v>
      </c>
      <c r="AV124" s="13" t="s">
        <v>81</v>
      </c>
      <c r="AW124" s="13" t="s">
        <v>34</v>
      </c>
      <c r="AX124" s="13" t="s">
        <v>72</v>
      </c>
      <c r="AY124" s="242" t="s">
        <v>134</v>
      </c>
    </row>
    <row r="125" s="15" customFormat="1">
      <c r="A125" s="15"/>
      <c r="B125" s="256"/>
      <c r="C125" s="257"/>
      <c r="D125" s="225" t="s">
        <v>146</v>
      </c>
      <c r="E125" s="258" t="s">
        <v>19</v>
      </c>
      <c r="F125" s="259" t="s">
        <v>368</v>
      </c>
      <c r="G125" s="257"/>
      <c r="H125" s="260">
        <v>6.9800000000000004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4"/>
      <c r="U125" s="26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146</v>
      </c>
      <c r="AU125" s="266" t="s">
        <v>81</v>
      </c>
      <c r="AV125" s="15" t="s">
        <v>141</v>
      </c>
      <c r="AW125" s="15" t="s">
        <v>34</v>
      </c>
      <c r="AX125" s="15" t="s">
        <v>79</v>
      </c>
      <c r="AY125" s="266" t="s">
        <v>134</v>
      </c>
    </row>
    <row r="126" s="2" customFormat="1" ht="21.75" customHeight="1">
      <c r="A126" s="38"/>
      <c r="B126" s="39"/>
      <c r="C126" s="212" t="s">
        <v>177</v>
      </c>
      <c r="D126" s="212" t="s">
        <v>136</v>
      </c>
      <c r="E126" s="213" t="s">
        <v>502</v>
      </c>
      <c r="F126" s="214" t="s">
        <v>503</v>
      </c>
      <c r="G126" s="215" t="s">
        <v>186</v>
      </c>
      <c r="H126" s="216">
        <v>27.899999999999999</v>
      </c>
      <c r="I126" s="217"/>
      <c r="J126" s="218">
        <f>ROUND(I126*H126,2)</f>
        <v>0</v>
      </c>
      <c r="K126" s="214" t="s">
        <v>140</v>
      </c>
      <c r="L126" s="44"/>
      <c r="M126" s="219" t="s">
        <v>19</v>
      </c>
      <c r="N126" s="220" t="s">
        <v>45</v>
      </c>
      <c r="O126" s="85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1">
        <f>S126*H126</f>
        <v>0</v>
      </c>
      <c r="U126" s="222" t="s">
        <v>19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141</v>
      </c>
      <c r="AT126" s="223" t="s">
        <v>136</v>
      </c>
      <c r="AU126" s="223" t="s">
        <v>81</v>
      </c>
      <c r="AY126" s="17" t="s">
        <v>134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141</v>
      </c>
      <c r="BK126" s="224">
        <f>ROUND(I126*H126,2)</f>
        <v>0</v>
      </c>
      <c r="BL126" s="17" t="s">
        <v>141</v>
      </c>
      <c r="BM126" s="223" t="s">
        <v>212</v>
      </c>
    </row>
    <row r="127" s="2" customFormat="1">
      <c r="A127" s="38"/>
      <c r="B127" s="39"/>
      <c r="C127" s="40"/>
      <c r="D127" s="225" t="s">
        <v>143</v>
      </c>
      <c r="E127" s="40"/>
      <c r="F127" s="226" t="s">
        <v>504</v>
      </c>
      <c r="G127" s="40"/>
      <c r="H127" s="40"/>
      <c r="I127" s="227"/>
      <c r="J127" s="40"/>
      <c r="K127" s="40"/>
      <c r="L127" s="44"/>
      <c r="M127" s="228"/>
      <c r="N127" s="229"/>
      <c r="O127" s="85"/>
      <c r="P127" s="85"/>
      <c r="Q127" s="85"/>
      <c r="R127" s="85"/>
      <c r="S127" s="85"/>
      <c r="T127" s="85"/>
      <c r="U127" s="86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143</v>
      </c>
      <c r="AU127" s="17" t="s">
        <v>81</v>
      </c>
    </row>
    <row r="128" s="2" customFormat="1">
      <c r="A128" s="38"/>
      <c r="B128" s="39"/>
      <c r="C128" s="40"/>
      <c r="D128" s="230" t="s">
        <v>144</v>
      </c>
      <c r="E128" s="40"/>
      <c r="F128" s="231" t="s">
        <v>505</v>
      </c>
      <c r="G128" s="40"/>
      <c r="H128" s="40"/>
      <c r="I128" s="227"/>
      <c r="J128" s="40"/>
      <c r="K128" s="40"/>
      <c r="L128" s="44"/>
      <c r="M128" s="228"/>
      <c r="N128" s="229"/>
      <c r="O128" s="85"/>
      <c r="P128" s="85"/>
      <c r="Q128" s="85"/>
      <c r="R128" s="85"/>
      <c r="S128" s="85"/>
      <c r="T128" s="85"/>
      <c r="U128" s="86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81</v>
      </c>
    </row>
    <row r="129" s="2" customFormat="1" ht="21.75" customHeight="1">
      <c r="A129" s="38"/>
      <c r="B129" s="39"/>
      <c r="C129" s="212" t="s">
        <v>183</v>
      </c>
      <c r="D129" s="212" t="s">
        <v>136</v>
      </c>
      <c r="E129" s="213" t="s">
        <v>506</v>
      </c>
      <c r="F129" s="214" t="s">
        <v>507</v>
      </c>
      <c r="G129" s="215" t="s">
        <v>186</v>
      </c>
      <c r="H129" s="216">
        <v>27.899999999999999</v>
      </c>
      <c r="I129" s="217"/>
      <c r="J129" s="218">
        <f>ROUND(I129*H129,2)</f>
        <v>0</v>
      </c>
      <c r="K129" s="214" t="s">
        <v>140</v>
      </c>
      <c r="L129" s="44"/>
      <c r="M129" s="219" t="s">
        <v>19</v>
      </c>
      <c r="N129" s="220" t="s">
        <v>45</v>
      </c>
      <c r="O129" s="85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1">
        <f>S129*H129</f>
        <v>0</v>
      </c>
      <c r="U129" s="222" t="s">
        <v>19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141</v>
      </c>
      <c r="AT129" s="223" t="s">
        <v>136</v>
      </c>
      <c r="AU129" s="223" t="s">
        <v>81</v>
      </c>
      <c r="AY129" s="17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141</v>
      </c>
      <c r="BK129" s="224">
        <f>ROUND(I129*H129,2)</f>
        <v>0</v>
      </c>
      <c r="BL129" s="17" t="s">
        <v>141</v>
      </c>
      <c r="BM129" s="223" t="s">
        <v>8</v>
      </c>
    </row>
    <row r="130" s="2" customFormat="1">
      <c r="A130" s="38"/>
      <c r="B130" s="39"/>
      <c r="C130" s="40"/>
      <c r="D130" s="225" t="s">
        <v>143</v>
      </c>
      <c r="E130" s="40"/>
      <c r="F130" s="226" t="s">
        <v>508</v>
      </c>
      <c r="G130" s="40"/>
      <c r="H130" s="40"/>
      <c r="I130" s="227"/>
      <c r="J130" s="40"/>
      <c r="K130" s="40"/>
      <c r="L130" s="44"/>
      <c r="M130" s="228"/>
      <c r="N130" s="229"/>
      <c r="O130" s="85"/>
      <c r="P130" s="85"/>
      <c r="Q130" s="85"/>
      <c r="R130" s="85"/>
      <c r="S130" s="85"/>
      <c r="T130" s="85"/>
      <c r="U130" s="86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143</v>
      </c>
      <c r="AU130" s="17" t="s">
        <v>81</v>
      </c>
    </row>
    <row r="131" s="2" customFormat="1">
      <c r="A131" s="38"/>
      <c r="B131" s="39"/>
      <c r="C131" s="40"/>
      <c r="D131" s="230" t="s">
        <v>144</v>
      </c>
      <c r="E131" s="40"/>
      <c r="F131" s="231" t="s">
        <v>509</v>
      </c>
      <c r="G131" s="40"/>
      <c r="H131" s="40"/>
      <c r="I131" s="227"/>
      <c r="J131" s="40"/>
      <c r="K131" s="40"/>
      <c r="L131" s="44"/>
      <c r="M131" s="228"/>
      <c r="N131" s="229"/>
      <c r="O131" s="85"/>
      <c r="P131" s="85"/>
      <c r="Q131" s="85"/>
      <c r="R131" s="85"/>
      <c r="S131" s="85"/>
      <c r="T131" s="85"/>
      <c r="U131" s="86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81</v>
      </c>
    </row>
    <row r="132" s="2" customFormat="1" ht="24.15" customHeight="1">
      <c r="A132" s="38"/>
      <c r="B132" s="39"/>
      <c r="C132" s="212" t="s">
        <v>191</v>
      </c>
      <c r="D132" s="212" t="s">
        <v>136</v>
      </c>
      <c r="E132" s="213" t="s">
        <v>510</v>
      </c>
      <c r="F132" s="214" t="s">
        <v>511</v>
      </c>
      <c r="G132" s="215" t="s">
        <v>512</v>
      </c>
      <c r="H132" s="216">
        <v>0.094</v>
      </c>
      <c r="I132" s="217"/>
      <c r="J132" s="218">
        <f>ROUND(I132*H132,2)</f>
        <v>0</v>
      </c>
      <c r="K132" s="214" t="s">
        <v>140</v>
      </c>
      <c r="L132" s="44"/>
      <c r="M132" s="219" t="s">
        <v>19</v>
      </c>
      <c r="N132" s="220" t="s">
        <v>45</v>
      </c>
      <c r="O132" s="85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1">
        <f>S132*H132</f>
        <v>0</v>
      </c>
      <c r="U132" s="222" t="s">
        <v>19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141</v>
      </c>
      <c r="AT132" s="223" t="s">
        <v>136</v>
      </c>
      <c r="AU132" s="223" t="s">
        <v>81</v>
      </c>
      <c r="AY132" s="17" t="s">
        <v>134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141</v>
      </c>
      <c r="BK132" s="224">
        <f>ROUND(I132*H132,2)</f>
        <v>0</v>
      </c>
      <c r="BL132" s="17" t="s">
        <v>141</v>
      </c>
      <c r="BM132" s="223" t="s">
        <v>242</v>
      </c>
    </row>
    <row r="133" s="2" customFormat="1">
      <c r="A133" s="38"/>
      <c r="B133" s="39"/>
      <c r="C133" s="40"/>
      <c r="D133" s="225" t="s">
        <v>143</v>
      </c>
      <c r="E133" s="40"/>
      <c r="F133" s="226" t="s">
        <v>513</v>
      </c>
      <c r="G133" s="40"/>
      <c r="H133" s="40"/>
      <c r="I133" s="227"/>
      <c r="J133" s="40"/>
      <c r="K133" s="40"/>
      <c r="L133" s="44"/>
      <c r="M133" s="228"/>
      <c r="N133" s="229"/>
      <c r="O133" s="85"/>
      <c r="P133" s="85"/>
      <c r="Q133" s="85"/>
      <c r="R133" s="85"/>
      <c r="S133" s="85"/>
      <c r="T133" s="85"/>
      <c r="U133" s="86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143</v>
      </c>
      <c r="AU133" s="17" t="s">
        <v>81</v>
      </c>
    </row>
    <row r="134" s="2" customFormat="1">
      <c r="A134" s="38"/>
      <c r="B134" s="39"/>
      <c r="C134" s="40"/>
      <c r="D134" s="230" t="s">
        <v>144</v>
      </c>
      <c r="E134" s="40"/>
      <c r="F134" s="231" t="s">
        <v>514</v>
      </c>
      <c r="G134" s="40"/>
      <c r="H134" s="40"/>
      <c r="I134" s="227"/>
      <c r="J134" s="40"/>
      <c r="K134" s="40"/>
      <c r="L134" s="44"/>
      <c r="M134" s="228"/>
      <c r="N134" s="229"/>
      <c r="O134" s="85"/>
      <c r="P134" s="85"/>
      <c r="Q134" s="85"/>
      <c r="R134" s="85"/>
      <c r="S134" s="85"/>
      <c r="T134" s="85"/>
      <c r="U134" s="86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144</v>
      </c>
      <c r="AU134" s="17" t="s">
        <v>81</v>
      </c>
    </row>
    <row r="135" s="14" customFormat="1">
      <c r="A135" s="14"/>
      <c r="B135" s="243"/>
      <c r="C135" s="244"/>
      <c r="D135" s="225" t="s">
        <v>146</v>
      </c>
      <c r="E135" s="245" t="s">
        <v>19</v>
      </c>
      <c r="F135" s="246" t="s">
        <v>515</v>
      </c>
      <c r="G135" s="244"/>
      <c r="H135" s="245" t="s">
        <v>19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0"/>
      <c r="U135" s="251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146</v>
      </c>
      <c r="AU135" s="252" t="s">
        <v>81</v>
      </c>
      <c r="AV135" s="14" t="s">
        <v>79</v>
      </c>
      <c r="AW135" s="14" t="s">
        <v>34</v>
      </c>
      <c r="AX135" s="14" t="s">
        <v>72</v>
      </c>
      <c r="AY135" s="252" t="s">
        <v>134</v>
      </c>
    </row>
    <row r="136" s="13" customFormat="1">
      <c r="A136" s="13"/>
      <c r="B136" s="232"/>
      <c r="C136" s="233"/>
      <c r="D136" s="225" t="s">
        <v>146</v>
      </c>
      <c r="E136" s="234" t="s">
        <v>19</v>
      </c>
      <c r="F136" s="235" t="s">
        <v>516</v>
      </c>
      <c r="G136" s="233"/>
      <c r="H136" s="236">
        <v>0.094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0"/>
      <c r="U136" s="241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146</v>
      </c>
      <c r="AU136" s="242" t="s">
        <v>81</v>
      </c>
      <c r="AV136" s="13" t="s">
        <v>81</v>
      </c>
      <c r="AW136" s="13" t="s">
        <v>34</v>
      </c>
      <c r="AX136" s="13" t="s">
        <v>72</v>
      </c>
      <c r="AY136" s="242" t="s">
        <v>134</v>
      </c>
    </row>
    <row r="137" s="15" customFormat="1">
      <c r="A137" s="15"/>
      <c r="B137" s="256"/>
      <c r="C137" s="257"/>
      <c r="D137" s="225" t="s">
        <v>146</v>
      </c>
      <c r="E137" s="258" t="s">
        <v>19</v>
      </c>
      <c r="F137" s="259" t="s">
        <v>368</v>
      </c>
      <c r="G137" s="257"/>
      <c r="H137" s="260">
        <v>0.094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4"/>
      <c r="U137" s="26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146</v>
      </c>
      <c r="AU137" s="266" t="s">
        <v>81</v>
      </c>
      <c r="AV137" s="15" t="s">
        <v>141</v>
      </c>
      <c r="AW137" s="15" t="s">
        <v>34</v>
      </c>
      <c r="AX137" s="15" t="s">
        <v>79</v>
      </c>
      <c r="AY137" s="266" t="s">
        <v>134</v>
      </c>
    </row>
    <row r="138" s="2" customFormat="1" ht="24.15" customHeight="1">
      <c r="A138" s="38"/>
      <c r="B138" s="39"/>
      <c r="C138" s="212" t="s">
        <v>198</v>
      </c>
      <c r="D138" s="212" t="s">
        <v>136</v>
      </c>
      <c r="E138" s="213" t="s">
        <v>517</v>
      </c>
      <c r="F138" s="214" t="s">
        <v>518</v>
      </c>
      <c r="G138" s="215" t="s">
        <v>512</v>
      </c>
      <c r="H138" s="216">
        <v>0.27000000000000002</v>
      </c>
      <c r="I138" s="217"/>
      <c r="J138" s="218">
        <f>ROUND(I138*H138,2)</f>
        <v>0</v>
      </c>
      <c r="K138" s="214" t="s">
        <v>140</v>
      </c>
      <c r="L138" s="44"/>
      <c r="M138" s="219" t="s">
        <v>19</v>
      </c>
      <c r="N138" s="220" t="s">
        <v>45</v>
      </c>
      <c r="O138" s="85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1">
        <f>S138*H138</f>
        <v>0</v>
      </c>
      <c r="U138" s="222" t="s">
        <v>19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141</v>
      </c>
      <c r="AT138" s="223" t="s">
        <v>136</v>
      </c>
      <c r="AU138" s="223" t="s">
        <v>81</v>
      </c>
      <c r="AY138" s="17" t="s">
        <v>134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141</v>
      </c>
      <c r="BK138" s="224">
        <f>ROUND(I138*H138,2)</f>
        <v>0</v>
      </c>
      <c r="BL138" s="17" t="s">
        <v>141</v>
      </c>
      <c r="BM138" s="223" t="s">
        <v>431</v>
      </c>
    </row>
    <row r="139" s="2" customFormat="1">
      <c r="A139" s="38"/>
      <c r="B139" s="39"/>
      <c r="C139" s="40"/>
      <c r="D139" s="225" t="s">
        <v>143</v>
      </c>
      <c r="E139" s="40"/>
      <c r="F139" s="226" t="s">
        <v>519</v>
      </c>
      <c r="G139" s="40"/>
      <c r="H139" s="40"/>
      <c r="I139" s="227"/>
      <c r="J139" s="40"/>
      <c r="K139" s="40"/>
      <c r="L139" s="44"/>
      <c r="M139" s="228"/>
      <c r="N139" s="229"/>
      <c r="O139" s="85"/>
      <c r="P139" s="85"/>
      <c r="Q139" s="85"/>
      <c r="R139" s="85"/>
      <c r="S139" s="85"/>
      <c r="T139" s="85"/>
      <c r="U139" s="86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143</v>
      </c>
      <c r="AU139" s="17" t="s">
        <v>81</v>
      </c>
    </row>
    <row r="140" s="2" customFormat="1">
      <c r="A140" s="38"/>
      <c r="B140" s="39"/>
      <c r="C140" s="40"/>
      <c r="D140" s="230" t="s">
        <v>144</v>
      </c>
      <c r="E140" s="40"/>
      <c r="F140" s="231" t="s">
        <v>520</v>
      </c>
      <c r="G140" s="40"/>
      <c r="H140" s="40"/>
      <c r="I140" s="227"/>
      <c r="J140" s="40"/>
      <c r="K140" s="40"/>
      <c r="L140" s="44"/>
      <c r="M140" s="228"/>
      <c r="N140" s="229"/>
      <c r="O140" s="85"/>
      <c r="P140" s="85"/>
      <c r="Q140" s="85"/>
      <c r="R140" s="85"/>
      <c r="S140" s="85"/>
      <c r="T140" s="85"/>
      <c r="U140" s="86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144</v>
      </c>
      <c r="AU140" s="17" t="s">
        <v>81</v>
      </c>
    </row>
    <row r="141" s="14" customFormat="1">
      <c r="A141" s="14"/>
      <c r="B141" s="243"/>
      <c r="C141" s="244"/>
      <c r="D141" s="225" t="s">
        <v>146</v>
      </c>
      <c r="E141" s="245" t="s">
        <v>19</v>
      </c>
      <c r="F141" s="246" t="s">
        <v>521</v>
      </c>
      <c r="G141" s="244"/>
      <c r="H141" s="245" t="s">
        <v>19</v>
      </c>
      <c r="I141" s="247"/>
      <c r="J141" s="244"/>
      <c r="K141" s="244"/>
      <c r="L141" s="248"/>
      <c r="M141" s="249"/>
      <c r="N141" s="250"/>
      <c r="O141" s="250"/>
      <c r="P141" s="250"/>
      <c r="Q141" s="250"/>
      <c r="R141" s="250"/>
      <c r="S141" s="250"/>
      <c r="T141" s="250"/>
      <c r="U141" s="251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146</v>
      </c>
      <c r="AU141" s="252" t="s">
        <v>81</v>
      </c>
      <c r="AV141" s="14" t="s">
        <v>79</v>
      </c>
      <c r="AW141" s="14" t="s">
        <v>34</v>
      </c>
      <c r="AX141" s="14" t="s">
        <v>72</v>
      </c>
      <c r="AY141" s="252" t="s">
        <v>134</v>
      </c>
    </row>
    <row r="142" s="13" customFormat="1">
      <c r="A142" s="13"/>
      <c r="B142" s="232"/>
      <c r="C142" s="233"/>
      <c r="D142" s="225" t="s">
        <v>146</v>
      </c>
      <c r="E142" s="234" t="s">
        <v>19</v>
      </c>
      <c r="F142" s="235" t="s">
        <v>522</v>
      </c>
      <c r="G142" s="233"/>
      <c r="H142" s="236">
        <v>0.27000000000000002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0"/>
      <c r="U142" s="241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146</v>
      </c>
      <c r="AU142" s="242" t="s">
        <v>81</v>
      </c>
      <c r="AV142" s="13" t="s">
        <v>81</v>
      </c>
      <c r="AW142" s="13" t="s">
        <v>34</v>
      </c>
      <c r="AX142" s="13" t="s">
        <v>72</v>
      </c>
      <c r="AY142" s="242" t="s">
        <v>134</v>
      </c>
    </row>
    <row r="143" s="15" customFormat="1">
      <c r="A143" s="15"/>
      <c r="B143" s="256"/>
      <c r="C143" s="257"/>
      <c r="D143" s="225" t="s">
        <v>146</v>
      </c>
      <c r="E143" s="258" t="s">
        <v>19</v>
      </c>
      <c r="F143" s="259" t="s">
        <v>368</v>
      </c>
      <c r="G143" s="257"/>
      <c r="H143" s="260">
        <v>0.27000000000000002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4"/>
      <c r="U143" s="26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146</v>
      </c>
      <c r="AU143" s="266" t="s">
        <v>81</v>
      </c>
      <c r="AV143" s="15" t="s">
        <v>141</v>
      </c>
      <c r="AW143" s="15" t="s">
        <v>34</v>
      </c>
      <c r="AX143" s="15" t="s">
        <v>79</v>
      </c>
      <c r="AY143" s="266" t="s">
        <v>134</v>
      </c>
    </row>
    <row r="144" s="12" customFormat="1" ht="22.8" customHeight="1">
      <c r="A144" s="12"/>
      <c r="B144" s="196"/>
      <c r="C144" s="197"/>
      <c r="D144" s="198" t="s">
        <v>71</v>
      </c>
      <c r="E144" s="210" t="s">
        <v>141</v>
      </c>
      <c r="F144" s="210" t="s">
        <v>523</v>
      </c>
      <c r="G144" s="197"/>
      <c r="H144" s="197"/>
      <c r="I144" s="200"/>
      <c r="J144" s="211">
        <f>BK144</f>
        <v>0</v>
      </c>
      <c r="K144" s="197"/>
      <c r="L144" s="202"/>
      <c r="M144" s="203"/>
      <c r="N144" s="204"/>
      <c r="O144" s="204"/>
      <c r="P144" s="205">
        <f>SUM(P145:P185)</f>
        <v>0</v>
      </c>
      <c r="Q144" s="204"/>
      <c r="R144" s="205">
        <f>SUM(R145:R185)</f>
        <v>0</v>
      </c>
      <c r="S144" s="204"/>
      <c r="T144" s="205">
        <f>SUM(T145:T185)</f>
        <v>0</v>
      </c>
      <c r="U144" s="206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79</v>
      </c>
      <c r="AT144" s="208" t="s">
        <v>71</v>
      </c>
      <c r="AU144" s="208" t="s">
        <v>79</v>
      </c>
      <c r="AY144" s="207" t="s">
        <v>134</v>
      </c>
      <c r="BK144" s="209">
        <f>SUM(BK145:BK185)</f>
        <v>0</v>
      </c>
    </row>
    <row r="145" s="2" customFormat="1" ht="24.15" customHeight="1">
      <c r="A145" s="38"/>
      <c r="B145" s="39"/>
      <c r="C145" s="212" t="s">
        <v>205</v>
      </c>
      <c r="D145" s="212" t="s">
        <v>136</v>
      </c>
      <c r="E145" s="213" t="s">
        <v>524</v>
      </c>
      <c r="F145" s="214" t="s">
        <v>525</v>
      </c>
      <c r="G145" s="215" t="s">
        <v>159</v>
      </c>
      <c r="H145" s="216">
        <v>20.280000000000001</v>
      </c>
      <c r="I145" s="217"/>
      <c r="J145" s="218">
        <f>ROUND(I145*H145,2)</f>
        <v>0</v>
      </c>
      <c r="K145" s="214" t="s">
        <v>140</v>
      </c>
      <c r="L145" s="44"/>
      <c r="M145" s="219" t="s">
        <v>19</v>
      </c>
      <c r="N145" s="220" t="s">
        <v>45</v>
      </c>
      <c r="O145" s="85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1">
        <f>S145*H145</f>
        <v>0</v>
      </c>
      <c r="U145" s="222" t="s">
        <v>19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141</v>
      </c>
      <c r="AT145" s="223" t="s">
        <v>136</v>
      </c>
      <c r="AU145" s="223" t="s">
        <v>81</v>
      </c>
      <c r="AY145" s="17" t="s">
        <v>134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141</v>
      </c>
      <c r="BK145" s="224">
        <f>ROUND(I145*H145,2)</f>
        <v>0</v>
      </c>
      <c r="BL145" s="17" t="s">
        <v>141</v>
      </c>
      <c r="BM145" s="223" t="s">
        <v>435</v>
      </c>
    </row>
    <row r="146" s="2" customFormat="1">
      <c r="A146" s="38"/>
      <c r="B146" s="39"/>
      <c r="C146" s="40"/>
      <c r="D146" s="225" t="s">
        <v>143</v>
      </c>
      <c r="E146" s="40"/>
      <c r="F146" s="226" t="s">
        <v>526</v>
      </c>
      <c r="G146" s="40"/>
      <c r="H146" s="40"/>
      <c r="I146" s="227"/>
      <c r="J146" s="40"/>
      <c r="K146" s="40"/>
      <c r="L146" s="44"/>
      <c r="M146" s="228"/>
      <c r="N146" s="229"/>
      <c r="O146" s="85"/>
      <c r="P146" s="85"/>
      <c r="Q146" s="85"/>
      <c r="R146" s="85"/>
      <c r="S146" s="85"/>
      <c r="T146" s="85"/>
      <c r="U146" s="86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143</v>
      </c>
      <c r="AU146" s="17" t="s">
        <v>81</v>
      </c>
    </row>
    <row r="147" s="2" customFormat="1">
      <c r="A147" s="38"/>
      <c r="B147" s="39"/>
      <c r="C147" s="40"/>
      <c r="D147" s="230" t="s">
        <v>144</v>
      </c>
      <c r="E147" s="40"/>
      <c r="F147" s="231" t="s">
        <v>527</v>
      </c>
      <c r="G147" s="40"/>
      <c r="H147" s="40"/>
      <c r="I147" s="227"/>
      <c r="J147" s="40"/>
      <c r="K147" s="40"/>
      <c r="L147" s="44"/>
      <c r="M147" s="228"/>
      <c r="N147" s="229"/>
      <c r="O147" s="85"/>
      <c r="P147" s="85"/>
      <c r="Q147" s="85"/>
      <c r="R147" s="85"/>
      <c r="S147" s="85"/>
      <c r="T147" s="85"/>
      <c r="U147" s="86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81</v>
      </c>
    </row>
    <row r="148" s="2" customFormat="1" ht="16.5" customHeight="1">
      <c r="A148" s="38"/>
      <c r="B148" s="39"/>
      <c r="C148" s="212" t="s">
        <v>212</v>
      </c>
      <c r="D148" s="212" t="s">
        <v>136</v>
      </c>
      <c r="E148" s="213" t="s">
        <v>528</v>
      </c>
      <c r="F148" s="214" t="s">
        <v>529</v>
      </c>
      <c r="G148" s="215" t="s">
        <v>159</v>
      </c>
      <c r="H148" s="216">
        <v>12.779999999999999</v>
      </c>
      <c r="I148" s="217"/>
      <c r="J148" s="218">
        <f>ROUND(I148*H148,2)</f>
        <v>0</v>
      </c>
      <c r="K148" s="214" t="s">
        <v>140</v>
      </c>
      <c r="L148" s="44"/>
      <c r="M148" s="219" t="s">
        <v>19</v>
      </c>
      <c r="N148" s="220" t="s">
        <v>45</v>
      </c>
      <c r="O148" s="85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1">
        <f>S148*H148</f>
        <v>0</v>
      </c>
      <c r="U148" s="222" t="s">
        <v>19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141</v>
      </c>
      <c r="AT148" s="223" t="s">
        <v>136</v>
      </c>
      <c r="AU148" s="223" t="s">
        <v>81</v>
      </c>
      <c r="AY148" s="17" t="s">
        <v>134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141</v>
      </c>
      <c r="BK148" s="224">
        <f>ROUND(I148*H148,2)</f>
        <v>0</v>
      </c>
      <c r="BL148" s="17" t="s">
        <v>141</v>
      </c>
      <c r="BM148" s="223" t="s">
        <v>438</v>
      </c>
    </row>
    <row r="149" s="2" customFormat="1">
      <c r="A149" s="38"/>
      <c r="B149" s="39"/>
      <c r="C149" s="40"/>
      <c r="D149" s="225" t="s">
        <v>143</v>
      </c>
      <c r="E149" s="40"/>
      <c r="F149" s="226" t="s">
        <v>530</v>
      </c>
      <c r="G149" s="40"/>
      <c r="H149" s="40"/>
      <c r="I149" s="227"/>
      <c r="J149" s="40"/>
      <c r="K149" s="40"/>
      <c r="L149" s="44"/>
      <c r="M149" s="228"/>
      <c r="N149" s="229"/>
      <c r="O149" s="85"/>
      <c r="P149" s="85"/>
      <c r="Q149" s="85"/>
      <c r="R149" s="85"/>
      <c r="S149" s="85"/>
      <c r="T149" s="85"/>
      <c r="U149" s="86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143</v>
      </c>
      <c r="AU149" s="17" t="s">
        <v>81</v>
      </c>
    </row>
    <row r="150" s="2" customFormat="1">
      <c r="A150" s="38"/>
      <c r="B150" s="39"/>
      <c r="C150" s="40"/>
      <c r="D150" s="230" t="s">
        <v>144</v>
      </c>
      <c r="E150" s="40"/>
      <c r="F150" s="231" t="s">
        <v>531</v>
      </c>
      <c r="G150" s="40"/>
      <c r="H150" s="40"/>
      <c r="I150" s="227"/>
      <c r="J150" s="40"/>
      <c r="K150" s="40"/>
      <c r="L150" s="44"/>
      <c r="M150" s="228"/>
      <c r="N150" s="229"/>
      <c r="O150" s="85"/>
      <c r="P150" s="85"/>
      <c r="Q150" s="85"/>
      <c r="R150" s="85"/>
      <c r="S150" s="85"/>
      <c r="T150" s="85"/>
      <c r="U150" s="86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144</v>
      </c>
      <c r="AU150" s="17" t="s">
        <v>81</v>
      </c>
    </row>
    <row r="151" s="14" customFormat="1">
      <c r="A151" s="14"/>
      <c r="B151" s="243"/>
      <c r="C151" s="244"/>
      <c r="D151" s="225" t="s">
        <v>146</v>
      </c>
      <c r="E151" s="245" t="s">
        <v>19</v>
      </c>
      <c r="F151" s="246" t="s">
        <v>532</v>
      </c>
      <c r="G151" s="244"/>
      <c r="H151" s="245" t="s">
        <v>19</v>
      </c>
      <c r="I151" s="247"/>
      <c r="J151" s="244"/>
      <c r="K151" s="244"/>
      <c r="L151" s="248"/>
      <c r="M151" s="249"/>
      <c r="N151" s="250"/>
      <c r="O151" s="250"/>
      <c r="P151" s="250"/>
      <c r="Q151" s="250"/>
      <c r="R151" s="250"/>
      <c r="S151" s="250"/>
      <c r="T151" s="250"/>
      <c r="U151" s="251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146</v>
      </c>
      <c r="AU151" s="252" t="s">
        <v>81</v>
      </c>
      <c r="AV151" s="14" t="s">
        <v>79</v>
      </c>
      <c r="AW151" s="14" t="s">
        <v>34</v>
      </c>
      <c r="AX151" s="14" t="s">
        <v>72</v>
      </c>
      <c r="AY151" s="252" t="s">
        <v>134</v>
      </c>
    </row>
    <row r="152" s="13" customFormat="1">
      <c r="A152" s="13"/>
      <c r="B152" s="232"/>
      <c r="C152" s="233"/>
      <c r="D152" s="225" t="s">
        <v>146</v>
      </c>
      <c r="E152" s="234" t="s">
        <v>19</v>
      </c>
      <c r="F152" s="235" t="s">
        <v>533</v>
      </c>
      <c r="G152" s="233"/>
      <c r="H152" s="236">
        <v>12.779999999999999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0"/>
      <c r="U152" s="241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146</v>
      </c>
      <c r="AU152" s="242" t="s">
        <v>81</v>
      </c>
      <c r="AV152" s="13" t="s">
        <v>81</v>
      </c>
      <c r="AW152" s="13" t="s">
        <v>34</v>
      </c>
      <c r="AX152" s="13" t="s">
        <v>72</v>
      </c>
      <c r="AY152" s="242" t="s">
        <v>134</v>
      </c>
    </row>
    <row r="153" s="15" customFormat="1">
      <c r="A153" s="15"/>
      <c r="B153" s="256"/>
      <c r="C153" s="257"/>
      <c r="D153" s="225" t="s">
        <v>146</v>
      </c>
      <c r="E153" s="258" t="s">
        <v>19</v>
      </c>
      <c r="F153" s="259" t="s">
        <v>368</v>
      </c>
      <c r="G153" s="257"/>
      <c r="H153" s="260">
        <v>12.779999999999999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4"/>
      <c r="U153" s="26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146</v>
      </c>
      <c r="AU153" s="266" t="s">
        <v>81</v>
      </c>
      <c r="AV153" s="15" t="s">
        <v>141</v>
      </c>
      <c r="AW153" s="15" t="s">
        <v>34</v>
      </c>
      <c r="AX153" s="15" t="s">
        <v>79</v>
      </c>
      <c r="AY153" s="266" t="s">
        <v>134</v>
      </c>
    </row>
    <row r="154" s="2" customFormat="1" ht="24.15" customHeight="1">
      <c r="A154" s="38"/>
      <c r="B154" s="39"/>
      <c r="C154" s="212" t="s">
        <v>219</v>
      </c>
      <c r="D154" s="212" t="s">
        <v>136</v>
      </c>
      <c r="E154" s="213" t="s">
        <v>534</v>
      </c>
      <c r="F154" s="214" t="s">
        <v>535</v>
      </c>
      <c r="G154" s="215" t="s">
        <v>159</v>
      </c>
      <c r="H154" s="216">
        <v>356.928</v>
      </c>
      <c r="I154" s="217"/>
      <c r="J154" s="218">
        <f>ROUND(I154*H154,2)</f>
        <v>0</v>
      </c>
      <c r="K154" s="214" t="s">
        <v>140</v>
      </c>
      <c r="L154" s="44"/>
      <c r="M154" s="219" t="s">
        <v>19</v>
      </c>
      <c r="N154" s="220" t="s">
        <v>45</v>
      </c>
      <c r="O154" s="85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1">
        <f>S154*H154</f>
        <v>0</v>
      </c>
      <c r="U154" s="222" t="s">
        <v>19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141</v>
      </c>
      <c r="AT154" s="223" t="s">
        <v>136</v>
      </c>
      <c r="AU154" s="223" t="s">
        <v>81</v>
      </c>
      <c r="AY154" s="17" t="s">
        <v>134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141</v>
      </c>
      <c r="BK154" s="224">
        <f>ROUND(I154*H154,2)</f>
        <v>0</v>
      </c>
      <c r="BL154" s="17" t="s">
        <v>141</v>
      </c>
      <c r="BM154" s="223" t="s">
        <v>441</v>
      </c>
    </row>
    <row r="155" s="2" customFormat="1">
      <c r="A155" s="38"/>
      <c r="B155" s="39"/>
      <c r="C155" s="40"/>
      <c r="D155" s="225" t="s">
        <v>143</v>
      </c>
      <c r="E155" s="40"/>
      <c r="F155" s="226" t="s">
        <v>536</v>
      </c>
      <c r="G155" s="40"/>
      <c r="H155" s="40"/>
      <c r="I155" s="227"/>
      <c r="J155" s="40"/>
      <c r="K155" s="40"/>
      <c r="L155" s="44"/>
      <c r="M155" s="228"/>
      <c r="N155" s="229"/>
      <c r="O155" s="85"/>
      <c r="P155" s="85"/>
      <c r="Q155" s="85"/>
      <c r="R155" s="85"/>
      <c r="S155" s="85"/>
      <c r="T155" s="85"/>
      <c r="U155" s="86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143</v>
      </c>
      <c r="AU155" s="17" t="s">
        <v>81</v>
      </c>
    </row>
    <row r="156" s="2" customFormat="1">
      <c r="A156" s="38"/>
      <c r="B156" s="39"/>
      <c r="C156" s="40"/>
      <c r="D156" s="230" t="s">
        <v>144</v>
      </c>
      <c r="E156" s="40"/>
      <c r="F156" s="231" t="s">
        <v>537</v>
      </c>
      <c r="G156" s="40"/>
      <c r="H156" s="40"/>
      <c r="I156" s="227"/>
      <c r="J156" s="40"/>
      <c r="K156" s="40"/>
      <c r="L156" s="44"/>
      <c r="M156" s="228"/>
      <c r="N156" s="229"/>
      <c r="O156" s="85"/>
      <c r="P156" s="85"/>
      <c r="Q156" s="85"/>
      <c r="R156" s="85"/>
      <c r="S156" s="85"/>
      <c r="T156" s="85"/>
      <c r="U156" s="86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81</v>
      </c>
    </row>
    <row r="157" s="14" customFormat="1">
      <c r="A157" s="14"/>
      <c r="B157" s="243"/>
      <c r="C157" s="244"/>
      <c r="D157" s="225" t="s">
        <v>146</v>
      </c>
      <c r="E157" s="245" t="s">
        <v>19</v>
      </c>
      <c r="F157" s="246" t="s">
        <v>538</v>
      </c>
      <c r="G157" s="244"/>
      <c r="H157" s="245" t="s">
        <v>19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0"/>
      <c r="U157" s="251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146</v>
      </c>
      <c r="AU157" s="252" t="s">
        <v>81</v>
      </c>
      <c r="AV157" s="14" t="s">
        <v>79</v>
      </c>
      <c r="AW157" s="14" t="s">
        <v>34</v>
      </c>
      <c r="AX157" s="14" t="s">
        <v>72</v>
      </c>
      <c r="AY157" s="252" t="s">
        <v>134</v>
      </c>
    </row>
    <row r="158" s="13" customFormat="1">
      <c r="A158" s="13"/>
      <c r="B158" s="232"/>
      <c r="C158" s="233"/>
      <c r="D158" s="225" t="s">
        <v>146</v>
      </c>
      <c r="E158" s="234" t="s">
        <v>19</v>
      </c>
      <c r="F158" s="235" t="s">
        <v>539</v>
      </c>
      <c r="G158" s="233"/>
      <c r="H158" s="236">
        <v>291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0"/>
      <c r="U158" s="241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146</v>
      </c>
      <c r="AU158" s="242" t="s">
        <v>81</v>
      </c>
      <c r="AV158" s="13" t="s">
        <v>81</v>
      </c>
      <c r="AW158" s="13" t="s">
        <v>34</v>
      </c>
      <c r="AX158" s="13" t="s">
        <v>72</v>
      </c>
      <c r="AY158" s="242" t="s">
        <v>134</v>
      </c>
    </row>
    <row r="159" s="14" customFormat="1">
      <c r="A159" s="14"/>
      <c r="B159" s="243"/>
      <c r="C159" s="244"/>
      <c r="D159" s="225" t="s">
        <v>146</v>
      </c>
      <c r="E159" s="245" t="s">
        <v>19</v>
      </c>
      <c r="F159" s="246" t="s">
        <v>540</v>
      </c>
      <c r="G159" s="244"/>
      <c r="H159" s="245" t="s">
        <v>19</v>
      </c>
      <c r="I159" s="247"/>
      <c r="J159" s="244"/>
      <c r="K159" s="244"/>
      <c r="L159" s="248"/>
      <c r="M159" s="249"/>
      <c r="N159" s="250"/>
      <c r="O159" s="250"/>
      <c r="P159" s="250"/>
      <c r="Q159" s="250"/>
      <c r="R159" s="250"/>
      <c r="S159" s="250"/>
      <c r="T159" s="250"/>
      <c r="U159" s="251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146</v>
      </c>
      <c r="AU159" s="252" t="s">
        <v>81</v>
      </c>
      <c r="AV159" s="14" t="s">
        <v>79</v>
      </c>
      <c r="AW159" s="14" t="s">
        <v>34</v>
      </c>
      <c r="AX159" s="14" t="s">
        <v>72</v>
      </c>
      <c r="AY159" s="252" t="s">
        <v>134</v>
      </c>
    </row>
    <row r="160" s="13" customFormat="1">
      <c r="A160" s="13"/>
      <c r="B160" s="232"/>
      <c r="C160" s="233"/>
      <c r="D160" s="225" t="s">
        <v>146</v>
      </c>
      <c r="E160" s="234" t="s">
        <v>19</v>
      </c>
      <c r="F160" s="235" t="s">
        <v>541</v>
      </c>
      <c r="G160" s="233"/>
      <c r="H160" s="236">
        <v>33.479999999999997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0"/>
      <c r="U160" s="241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146</v>
      </c>
      <c r="AU160" s="242" t="s">
        <v>81</v>
      </c>
      <c r="AV160" s="13" t="s">
        <v>81</v>
      </c>
      <c r="AW160" s="13" t="s">
        <v>34</v>
      </c>
      <c r="AX160" s="13" t="s">
        <v>72</v>
      </c>
      <c r="AY160" s="242" t="s">
        <v>134</v>
      </c>
    </row>
    <row r="161" s="14" customFormat="1">
      <c r="A161" s="14"/>
      <c r="B161" s="243"/>
      <c r="C161" s="244"/>
      <c r="D161" s="225" t="s">
        <v>146</v>
      </c>
      <c r="E161" s="245" t="s">
        <v>19</v>
      </c>
      <c r="F161" s="246" t="s">
        <v>542</v>
      </c>
      <c r="G161" s="244"/>
      <c r="H161" s="245" t="s">
        <v>19</v>
      </c>
      <c r="I161" s="247"/>
      <c r="J161" s="244"/>
      <c r="K161" s="244"/>
      <c r="L161" s="248"/>
      <c r="M161" s="249"/>
      <c r="N161" s="250"/>
      <c r="O161" s="250"/>
      <c r="P161" s="250"/>
      <c r="Q161" s="250"/>
      <c r="R161" s="250"/>
      <c r="S161" s="250"/>
      <c r="T161" s="250"/>
      <c r="U161" s="251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146</v>
      </c>
      <c r="AU161" s="252" t="s">
        <v>81</v>
      </c>
      <c r="AV161" s="14" t="s">
        <v>79</v>
      </c>
      <c r="AW161" s="14" t="s">
        <v>34</v>
      </c>
      <c r="AX161" s="14" t="s">
        <v>72</v>
      </c>
      <c r="AY161" s="252" t="s">
        <v>134</v>
      </c>
    </row>
    <row r="162" s="13" customFormat="1">
      <c r="A162" s="13"/>
      <c r="B162" s="232"/>
      <c r="C162" s="233"/>
      <c r="D162" s="225" t="s">
        <v>146</v>
      </c>
      <c r="E162" s="234" t="s">
        <v>19</v>
      </c>
      <c r="F162" s="235" t="s">
        <v>543</v>
      </c>
      <c r="G162" s="233"/>
      <c r="H162" s="236">
        <v>32.448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0"/>
      <c r="U162" s="241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146</v>
      </c>
      <c r="AU162" s="242" t="s">
        <v>81</v>
      </c>
      <c r="AV162" s="13" t="s">
        <v>81</v>
      </c>
      <c r="AW162" s="13" t="s">
        <v>34</v>
      </c>
      <c r="AX162" s="13" t="s">
        <v>72</v>
      </c>
      <c r="AY162" s="242" t="s">
        <v>134</v>
      </c>
    </row>
    <row r="163" s="15" customFormat="1">
      <c r="A163" s="15"/>
      <c r="B163" s="256"/>
      <c r="C163" s="257"/>
      <c r="D163" s="225" t="s">
        <v>146</v>
      </c>
      <c r="E163" s="258" t="s">
        <v>19</v>
      </c>
      <c r="F163" s="259" t="s">
        <v>368</v>
      </c>
      <c r="G163" s="257"/>
      <c r="H163" s="260">
        <v>356.928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4"/>
      <c r="U163" s="26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146</v>
      </c>
      <c r="AU163" s="266" t="s">
        <v>81</v>
      </c>
      <c r="AV163" s="15" t="s">
        <v>141</v>
      </c>
      <c r="AW163" s="15" t="s">
        <v>34</v>
      </c>
      <c r="AX163" s="15" t="s">
        <v>79</v>
      </c>
      <c r="AY163" s="266" t="s">
        <v>134</v>
      </c>
    </row>
    <row r="164" s="2" customFormat="1" ht="24.15" customHeight="1">
      <c r="A164" s="38"/>
      <c r="B164" s="39"/>
      <c r="C164" s="212" t="s">
        <v>8</v>
      </c>
      <c r="D164" s="212" t="s">
        <v>136</v>
      </c>
      <c r="E164" s="213" t="s">
        <v>544</v>
      </c>
      <c r="F164" s="214" t="s">
        <v>545</v>
      </c>
      <c r="G164" s="215" t="s">
        <v>186</v>
      </c>
      <c r="H164" s="216">
        <v>604.71400000000006</v>
      </c>
      <c r="I164" s="217"/>
      <c r="J164" s="218">
        <f>ROUND(I164*H164,2)</f>
        <v>0</v>
      </c>
      <c r="K164" s="214" t="s">
        <v>140</v>
      </c>
      <c r="L164" s="44"/>
      <c r="M164" s="219" t="s">
        <v>19</v>
      </c>
      <c r="N164" s="220" t="s">
        <v>45</v>
      </c>
      <c r="O164" s="85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1">
        <f>S164*H164</f>
        <v>0</v>
      </c>
      <c r="U164" s="222" t="s">
        <v>19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141</v>
      </c>
      <c r="AT164" s="223" t="s">
        <v>136</v>
      </c>
      <c r="AU164" s="223" t="s">
        <v>81</v>
      </c>
      <c r="AY164" s="17" t="s">
        <v>134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141</v>
      </c>
      <c r="BK164" s="224">
        <f>ROUND(I164*H164,2)</f>
        <v>0</v>
      </c>
      <c r="BL164" s="17" t="s">
        <v>141</v>
      </c>
      <c r="BM164" s="223" t="s">
        <v>444</v>
      </c>
    </row>
    <row r="165" s="2" customFormat="1">
      <c r="A165" s="38"/>
      <c r="B165" s="39"/>
      <c r="C165" s="40"/>
      <c r="D165" s="225" t="s">
        <v>143</v>
      </c>
      <c r="E165" s="40"/>
      <c r="F165" s="226" t="s">
        <v>546</v>
      </c>
      <c r="G165" s="40"/>
      <c r="H165" s="40"/>
      <c r="I165" s="227"/>
      <c r="J165" s="40"/>
      <c r="K165" s="40"/>
      <c r="L165" s="44"/>
      <c r="M165" s="228"/>
      <c r="N165" s="229"/>
      <c r="O165" s="85"/>
      <c r="P165" s="85"/>
      <c r="Q165" s="85"/>
      <c r="R165" s="85"/>
      <c r="S165" s="85"/>
      <c r="T165" s="85"/>
      <c r="U165" s="86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81</v>
      </c>
    </row>
    <row r="166" s="2" customFormat="1">
      <c r="A166" s="38"/>
      <c r="B166" s="39"/>
      <c r="C166" s="40"/>
      <c r="D166" s="230" t="s">
        <v>144</v>
      </c>
      <c r="E166" s="40"/>
      <c r="F166" s="231" t="s">
        <v>547</v>
      </c>
      <c r="G166" s="40"/>
      <c r="H166" s="40"/>
      <c r="I166" s="227"/>
      <c r="J166" s="40"/>
      <c r="K166" s="40"/>
      <c r="L166" s="44"/>
      <c r="M166" s="228"/>
      <c r="N166" s="229"/>
      <c r="O166" s="85"/>
      <c r="P166" s="85"/>
      <c r="Q166" s="85"/>
      <c r="R166" s="85"/>
      <c r="S166" s="85"/>
      <c r="T166" s="85"/>
      <c r="U166" s="86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144</v>
      </c>
      <c r="AU166" s="17" t="s">
        <v>81</v>
      </c>
    </row>
    <row r="167" s="14" customFormat="1">
      <c r="A167" s="14"/>
      <c r="B167" s="243"/>
      <c r="C167" s="244"/>
      <c r="D167" s="225" t="s">
        <v>146</v>
      </c>
      <c r="E167" s="245" t="s">
        <v>19</v>
      </c>
      <c r="F167" s="246" t="s">
        <v>538</v>
      </c>
      <c r="G167" s="244"/>
      <c r="H167" s="245" t="s">
        <v>19</v>
      </c>
      <c r="I167" s="247"/>
      <c r="J167" s="244"/>
      <c r="K167" s="244"/>
      <c r="L167" s="248"/>
      <c r="M167" s="249"/>
      <c r="N167" s="250"/>
      <c r="O167" s="250"/>
      <c r="P167" s="250"/>
      <c r="Q167" s="250"/>
      <c r="R167" s="250"/>
      <c r="S167" s="250"/>
      <c r="T167" s="250"/>
      <c r="U167" s="251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146</v>
      </c>
      <c r="AU167" s="252" t="s">
        <v>81</v>
      </c>
      <c r="AV167" s="14" t="s">
        <v>79</v>
      </c>
      <c r="AW167" s="14" t="s">
        <v>34</v>
      </c>
      <c r="AX167" s="14" t="s">
        <v>72</v>
      </c>
      <c r="AY167" s="252" t="s">
        <v>134</v>
      </c>
    </row>
    <row r="168" s="13" customFormat="1">
      <c r="A168" s="13"/>
      <c r="B168" s="232"/>
      <c r="C168" s="233"/>
      <c r="D168" s="225" t="s">
        <v>146</v>
      </c>
      <c r="E168" s="234" t="s">
        <v>19</v>
      </c>
      <c r="F168" s="235" t="s">
        <v>548</v>
      </c>
      <c r="G168" s="233"/>
      <c r="H168" s="236">
        <v>512.82000000000005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0"/>
      <c r="U168" s="241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146</v>
      </c>
      <c r="AU168" s="242" t="s">
        <v>81</v>
      </c>
      <c r="AV168" s="13" t="s">
        <v>81</v>
      </c>
      <c r="AW168" s="13" t="s">
        <v>34</v>
      </c>
      <c r="AX168" s="13" t="s">
        <v>72</v>
      </c>
      <c r="AY168" s="242" t="s">
        <v>134</v>
      </c>
    </row>
    <row r="169" s="14" customFormat="1">
      <c r="A169" s="14"/>
      <c r="B169" s="243"/>
      <c r="C169" s="244"/>
      <c r="D169" s="225" t="s">
        <v>146</v>
      </c>
      <c r="E169" s="245" t="s">
        <v>19</v>
      </c>
      <c r="F169" s="246" t="s">
        <v>540</v>
      </c>
      <c r="G169" s="244"/>
      <c r="H169" s="245" t="s">
        <v>19</v>
      </c>
      <c r="I169" s="247"/>
      <c r="J169" s="244"/>
      <c r="K169" s="244"/>
      <c r="L169" s="248"/>
      <c r="M169" s="249"/>
      <c r="N169" s="250"/>
      <c r="O169" s="250"/>
      <c r="P169" s="250"/>
      <c r="Q169" s="250"/>
      <c r="R169" s="250"/>
      <c r="S169" s="250"/>
      <c r="T169" s="250"/>
      <c r="U169" s="251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146</v>
      </c>
      <c r="AU169" s="252" t="s">
        <v>81</v>
      </c>
      <c r="AV169" s="14" t="s">
        <v>79</v>
      </c>
      <c r="AW169" s="14" t="s">
        <v>34</v>
      </c>
      <c r="AX169" s="14" t="s">
        <v>72</v>
      </c>
      <c r="AY169" s="252" t="s">
        <v>134</v>
      </c>
    </row>
    <row r="170" s="13" customFormat="1">
      <c r="A170" s="13"/>
      <c r="B170" s="232"/>
      <c r="C170" s="233"/>
      <c r="D170" s="225" t="s">
        <v>146</v>
      </c>
      <c r="E170" s="234" t="s">
        <v>19</v>
      </c>
      <c r="F170" s="235" t="s">
        <v>549</v>
      </c>
      <c r="G170" s="233"/>
      <c r="H170" s="236">
        <v>36.920000000000002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0"/>
      <c r="U170" s="241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146</v>
      </c>
      <c r="AU170" s="242" t="s">
        <v>81</v>
      </c>
      <c r="AV170" s="13" t="s">
        <v>81</v>
      </c>
      <c r="AW170" s="13" t="s">
        <v>34</v>
      </c>
      <c r="AX170" s="13" t="s">
        <v>72</v>
      </c>
      <c r="AY170" s="242" t="s">
        <v>134</v>
      </c>
    </row>
    <row r="171" s="14" customFormat="1">
      <c r="A171" s="14"/>
      <c r="B171" s="243"/>
      <c r="C171" s="244"/>
      <c r="D171" s="225" t="s">
        <v>146</v>
      </c>
      <c r="E171" s="245" t="s">
        <v>19</v>
      </c>
      <c r="F171" s="246" t="s">
        <v>542</v>
      </c>
      <c r="G171" s="244"/>
      <c r="H171" s="245" t="s">
        <v>19</v>
      </c>
      <c r="I171" s="247"/>
      <c r="J171" s="244"/>
      <c r="K171" s="244"/>
      <c r="L171" s="248"/>
      <c r="M171" s="249"/>
      <c r="N171" s="250"/>
      <c r="O171" s="250"/>
      <c r="P171" s="250"/>
      <c r="Q171" s="250"/>
      <c r="R171" s="250"/>
      <c r="S171" s="250"/>
      <c r="T171" s="250"/>
      <c r="U171" s="251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146</v>
      </c>
      <c r="AU171" s="252" t="s">
        <v>81</v>
      </c>
      <c r="AV171" s="14" t="s">
        <v>79</v>
      </c>
      <c r="AW171" s="14" t="s">
        <v>34</v>
      </c>
      <c r="AX171" s="14" t="s">
        <v>72</v>
      </c>
      <c r="AY171" s="252" t="s">
        <v>134</v>
      </c>
    </row>
    <row r="172" s="13" customFormat="1">
      <c r="A172" s="13"/>
      <c r="B172" s="232"/>
      <c r="C172" s="233"/>
      <c r="D172" s="225" t="s">
        <v>146</v>
      </c>
      <c r="E172" s="234" t="s">
        <v>19</v>
      </c>
      <c r="F172" s="235" t="s">
        <v>550</v>
      </c>
      <c r="G172" s="233"/>
      <c r="H172" s="236">
        <v>54.973999999999997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0"/>
      <c r="U172" s="241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146</v>
      </c>
      <c r="AU172" s="242" t="s">
        <v>81</v>
      </c>
      <c r="AV172" s="13" t="s">
        <v>81</v>
      </c>
      <c r="AW172" s="13" t="s">
        <v>34</v>
      </c>
      <c r="AX172" s="13" t="s">
        <v>72</v>
      </c>
      <c r="AY172" s="242" t="s">
        <v>134</v>
      </c>
    </row>
    <row r="173" s="15" customFormat="1">
      <c r="A173" s="15"/>
      <c r="B173" s="256"/>
      <c r="C173" s="257"/>
      <c r="D173" s="225" t="s">
        <v>146</v>
      </c>
      <c r="E173" s="258" t="s">
        <v>19</v>
      </c>
      <c r="F173" s="259" t="s">
        <v>368</v>
      </c>
      <c r="G173" s="257"/>
      <c r="H173" s="260">
        <v>604.71400000000006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4"/>
      <c r="U173" s="26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146</v>
      </c>
      <c r="AU173" s="266" t="s">
        <v>81</v>
      </c>
      <c r="AV173" s="15" t="s">
        <v>141</v>
      </c>
      <c r="AW173" s="15" t="s">
        <v>34</v>
      </c>
      <c r="AX173" s="15" t="s">
        <v>79</v>
      </c>
      <c r="AY173" s="266" t="s">
        <v>134</v>
      </c>
    </row>
    <row r="174" s="2" customFormat="1" ht="24.15" customHeight="1">
      <c r="A174" s="38"/>
      <c r="B174" s="39"/>
      <c r="C174" s="212" t="s">
        <v>230</v>
      </c>
      <c r="D174" s="212" t="s">
        <v>136</v>
      </c>
      <c r="E174" s="213" t="s">
        <v>551</v>
      </c>
      <c r="F174" s="214" t="s">
        <v>552</v>
      </c>
      <c r="G174" s="215" t="s">
        <v>159</v>
      </c>
      <c r="H174" s="216">
        <v>53.090000000000003</v>
      </c>
      <c r="I174" s="217"/>
      <c r="J174" s="218">
        <f>ROUND(I174*H174,2)</f>
        <v>0</v>
      </c>
      <c r="K174" s="214" t="s">
        <v>140</v>
      </c>
      <c r="L174" s="44"/>
      <c r="M174" s="219" t="s">
        <v>19</v>
      </c>
      <c r="N174" s="220" t="s">
        <v>45</v>
      </c>
      <c r="O174" s="85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1">
        <f>S174*H174</f>
        <v>0</v>
      </c>
      <c r="U174" s="222" t="s">
        <v>19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141</v>
      </c>
      <c r="AT174" s="223" t="s">
        <v>136</v>
      </c>
      <c r="AU174" s="223" t="s">
        <v>81</v>
      </c>
      <c r="AY174" s="17" t="s">
        <v>134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141</v>
      </c>
      <c r="BK174" s="224">
        <f>ROUND(I174*H174,2)</f>
        <v>0</v>
      </c>
      <c r="BL174" s="17" t="s">
        <v>141</v>
      </c>
      <c r="BM174" s="223" t="s">
        <v>448</v>
      </c>
    </row>
    <row r="175" s="2" customFormat="1">
      <c r="A175" s="38"/>
      <c r="B175" s="39"/>
      <c r="C175" s="40"/>
      <c r="D175" s="225" t="s">
        <v>143</v>
      </c>
      <c r="E175" s="40"/>
      <c r="F175" s="226" t="s">
        <v>553</v>
      </c>
      <c r="G175" s="40"/>
      <c r="H175" s="40"/>
      <c r="I175" s="227"/>
      <c r="J175" s="40"/>
      <c r="K175" s="40"/>
      <c r="L175" s="44"/>
      <c r="M175" s="228"/>
      <c r="N175" s="229"/>
      <c r="O175" s="85"/>
      <c r="P175" s="85"/>
      <c r="Q175" s="85"/>
      <c r="R175" s="85"/>
      <c r="S175" s="85"/>
      <c r="T175" s="85"/>
      <c r="U175" s="86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81</v>
      </c>
    </row>
    <row r="176" s="2" customFormat="1">
      <c r="A176" s="38"/>
      <c r="B176" s="39"/>
      <c r="C176" s="40"/>
      <c r="D176" s="230" t="s">
        <v>144</v>
      </c>
      <c r="E176" s="40"/>
      <c r="F176" s="231" t="s">
        <v>554</v>
      </c>
      <c r="G176" s="40"/>
      <c r="H176" s="40"/>
      <c r="I176" s="227"/>
      <c r="J176" s="40"/>
      <c r="K176" s="40"/>
      <c r="L176" s="44"/>
      <c r="M176" s="228"/>
      <c r="N176" s="229"/>
      <c r="O176" s="85"/>
      <c r="P176" s="85"/>
      <c r="Q176" s="85"/>
      <c r="R176" s="85"/>
      <c r="S176" s="85"/>
      <c r="T176" s="85"/>
      <c r="U176" s="86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144</v>
      </c>
      <c r="AU176" s="17" t="s">
        <v>81</v>
      </c>
    </row>
    <row r="177" s="14" customFormat="1">
      <c r="A177" s="14"/>
      <c r="B177" s="243"/>
      <c r="C177" s="244"/>
      <c r="D177" s="225" t="s">
        <v>146</v>
      </c>
      <c r="E177" s="245" t="s">
        <v>19</v>
      </c>
      <c r="F177" s="246" t="s">
        <v>540</v>
      </c>
      <c r="G177" s="244"/>
      <c r="H177" s="245" t="s">
        <v>19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0"/>
      <c r="U177" s="251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146</v>
      </c>
      <c r="AU177" s="252" t="s">
        <v>81</v>
      </c>
      <c r="AV177" s="14" t="s">
        <v>79</v>
      </c>
      <c r="AW177" s="14" t="s">
        <v>34</v>
      </c>
      <c r="AX177" s="14" t="s">
        <v>72</v>
      </c>
      <c r="AY177" s="252" t="s">
        <v>134</v>
      </c>
    </row>
    <row r="178" s="13" customFormat="1">
      <c r="A178" s="13"/>
      <c r="B178" s="232"/>
      <c r="C178" s="233"/>
      <c r="D178" s="225" t="s">
        <v>146</v>
      </c>
      <c r="E178" s="234" t="s">
        <v>19</v>
      </c>
      <c r="F178" s="235" t="s">
        <v>555</v>
      </c>
      <c r="G178" s="233"/>
      <c r="H178" s="236">
        <v>53.090000000000003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0"/>
      <c r="U178" s="241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146</v>
      </c>
      <c r="AU178" s="242" t="s">
        <v>81</v>
      </c>
      <c r="AV178" s="13" t="s">
        <v>81</v>
      </c>
      <c r="AW178" s="13" t="s">
        <v>34</v>
      </c>
      <c r="AX178" s="13" t="s">
        <v>72</v>
      </c>
      <c r="AY178" s="242" t="s">
        <v>134</v>
      </c>
    </row>
    <row r="179" s="15" customFormat="1">
      <c r="A179" s="15"/>
      <c r="B179" s="256"/>
      <c r="C179" s="257"/>
      <c r="D179" s="225" t="s">
        <v>146</v>
      </c>
      <c r="E179" s="258" t="s">
        <v>19</v>
      </c>
      <c r="F179" s="259" t="s">
        <v>368</v>
      </c>
      <c r="G179" s="257"/>
      <c r="H179" s="260">
        <v>53.090000000000003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4"/>
      <c r="U179" s="26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6" t="s">
        <v>146</v>
      </c>
      <c r="AU179" s="266" t="s">
        <v>81</v>
      </c>
      <c r="AV179" s="15" t="s">
        <v>141</v>
      </c>
      <c r="AW179" s="15" t="s">
        <v>34</v>
      </c>
      <c r="AX179" s="15" t="s">
        <v>79</v>
      </c>
      <c r="AY179" s="266" t="s">
        <v>134</v>
      </c>
    </row>
    <row r="180" s="2" customFormat="1" ht="16.5" customHeight="1">
      <c r="A180" s="38"/>
      <c r="B180" s="39"/>
      <c r="C180" s="212" t="s">
        <v>242</v>
      </c>
      <c r="D180" s="212" t="s">
        <v>136</v>
      </c>
      <c r="E180" s="213" t="s">
        <v>556</v>
      </c>
      <c r="F180" s="214" t="s">
        <v>557</v>
      </c>
      <c r="G180" s="215" t="s">
        <v>186</v>
      </c>
      <c r="H180" s="216">
        <v>41.759999999999998</v>
      </c>
      <c r="I180" s="217"/>
      <c r="J180" s="218">
        <f>ROUND(I180*H180,2)</f>
        <v>0</v>
      </c>
      <c r="K180" s="214" t="s">
        <v>140</v>
      </c>
      <c r="L180" s="44"/>
      <c r="M180" s="219" t="s">
        <v>19</v>
      </c>
      <c r="N180" s="220" t="s">
        <v>45</v>
      </c>
      <c r="O180" s="85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1">
        <f>S180*H180</f>
        <v>0</v>
      </c>
      <c r="U180" s="222" t="s">
        <v>19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141</v>
      </c>
      <c r="AT180" s="223" t="s">
        <v>136</v>
      </c>
      <c r="AU180" s="223" t="s">
        <v>81</v>
      </c>
      <c r="AY180" s="17" t="s">
        <v>134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141</v>
      </c>
      <c r="BK180" s="224">
        <f>ROUND(I180*H180,2)</f>
        <v>0</v>
      </c>
      <c r="BL180" s="17" t="s">
        <v>141</v>
      </c>
      <c r="BM180" s="223" t="s">
        <v>558</v>
      </c>
    </row>
    <row r="181" s="2" customFormat="1">
      <c r="A181" s="38"/>
      <c r="B181" s="39"/>
      <c r="C181" s="40"/>
      <c r="D181" s="225" t="s">
        <v>143</v>
      </c>
      <c r="E181" s="40"/>
      <c r="F181" s="226" t="s">
        <v>559</v>
      </c>
      <c r="G181" s="40"/>
      <c r="H181" s="40"/>
      <c r="I181" s="227"/>
      <c r="J181" s="40"/>
      <c r="K181" s="40"/>
      <c r="L181" s="44"/>
      <c r="M181" s="228"/>
      <c r="N181" s="229"/>
      <c r="O181" s="85"/>
      <c r="P181" s="85"/>
      <c r="Q181" s="85"/>
      <c r="R181" s="85"/>
      <c r="S181" s="85"/>
      <c r="T181" s="85"/>
      <c r="U181" s="86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143</v>
      </c>
      <c r="AU181" s="17" t="s">
        <v>81</v>
      </c>
    </row>
    <row r="182" s="2" customFormat="1">
      <c r="A182" s="38"/>
      <c r="B182" s="39"/>
      <c r="C182" s="40"/>
      <c r="D182" s="230" t="s">
        <v>144</v>
      </c>
      <c r="E182" s="40"/>
      <c r="F182" s="231" t="s">
        <v>560</v>
      </c>
      <c r="G182" s="40"/>
      <c r="H182" s="40"/>
      <c r="I182" s="227"/>
      <c r="J182" s="40"/>
      <c r="K182" s="40"/>
      <c r="L182" s="44"/>
      <c r="M182" s="228"/>
      <c r="N182" s="229"/>
      <c r="O182" s="85"/>
      <c r="P182" s="85"/>
      <c r="Q182" s="85"/>
      <c r="R182" s="85"/>
      <c r="S182" s="85"/>
      <c r="T182" s="85"/>
      <c r="U182" s="86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144</v>
      </c>
      <c r="AU182" s="17" t="s">
        <v>81</v>
      </c>
    </row>
    <row r="183" s="14" customFormat="1">
      <c r="A183" s="14"/>
      <c r="B183" s="243"/>
      <c r="C183" s="244"/>
      <c r="D183" s="225" t="s">
        <v>146</v>
      </c>
      <c r="E183" s="245" t="s">
        <v>19</v>
      </c>
      <c r="F183" s="246" t="s">
        <v>540</v>
      </c>
      <c r="G183" s="244"/>
      <c r="H183" s="245" t="s">
        <v>19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0"/>
      <c r="U183" s="251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146</v>
      </c>
      <c r="AU183" s="252" t="s">
        <v>81</v>
      </c>
      <c r="AV183" s="14" t="s">
        <v>79</v>
      </c>
      <c r="AW183" s="14" t="s">
        <v>34</v>
      </c>
      <c r="AX183" s="14" t="s">
        <v>72</v>
      </c>
      <c r="AY183" s="252" t="s">
        <v>134</v>
      </c>
    </row>
    <row r="184" s="13" customFormat="1">
      <c r="A184" s="13"/>
      <c r="B184" s="232"/>
      <c r="C184" s="233"/>
      <c r="D184" s="225" t="s">
        <v>146</v>
      </c>
      <c r="E184" s="234" t="s">
        <v>19</v>
      </c>
      <c r="F184" s="235" t="s">
        <v>561</v>
      </c>
      <c r="G184" s="233"/>
      <c r="H184" s="236">
        <v>41.759999999999998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0"/>
      <c r="U184" s="241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146</v>
      </c>
      <c r="AU184" s="242" t="s">
        <v>81</v>
      </c>
      <c r="AV184" s="13" t="s">
        <v>81</v>
      </c>
      <c r="AW184" s="13" t="s">
        <v>34</v>
      </c>
      <c r="AX184" s="13" t="s">
        <v>72</v>
      </c>
      <c r="AY184" s="242" t="s">
        <v>134</v>
      </c>
    </row>
    <row r="185" s="15" customFormat="1">
      <c r="A185" s="15"/>
      <c r="B185" s="256"/>
      <c r="C185" s="257"/>
      <c r="D185" s="225" t="s">
        <v>146</v>
      </c>
      <c r="E185" s="258" t="s">
        <v>19</v>
      </c>
      <c r="F185" s="259" t="s">
        <v>368</v>
      </c>
      <c r="G185" s="257"/>
      <c r="H185" s="260">
        <v>41.759999999999998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4"/>
      <c r="U185" s="26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146</v>
      </c>
      <c r="AU185" s="266" t="s">
        <v>81</v>
      </c>
      <c r="AV185" s="15" t="s">
        <v>141</v>
      </c>
      <c r="AW185" s="15" t="s">
        <v>34</v>
      </c>
      <c r="AX185" s="15" t="s">
        <v>79</v>
      </c>
      <c r="AY185" s="266" t="s">
        <v>134</v>
      </c>
    </row>
    <row r="186" s="12" customFormat="1" ht="22.8" customHeight="1">
      <c r="A186" s="12"/>
      <c r="B186" s="196"/>
      <c r="C186" s="197"/>
      <c r="D186" s="198" t="s">
        <v>71</v>
      </c>
      <c r="E186" s="210" t="s">
        <v>205</v>
      </c>
      <c r="F186" s="210" t="s">
        <v>562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SUM(P187:P189)</f>
        <v>0</v>
      </c>
      <c r="Q186" s="204"/>
      <c r="R186" s="205">
        <f>SUM(R187:R189)</f>
        <v>0</v>
      </c>
      <c r="S186" s="204"/>
      <c r="T186" s="205">
        <f>SUM(T187:T189)</f>
        <v>0</v>
      </c>
      <c r="U186" s="206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79</v>
      </c>
      <c r="AT186" s="208" t="s">
        <v>71</v>
      </c>
      <c r="AU186" s="208" t="s">
        <v>79</v>
      </c>
      <c r="AY186" s="207" t="s">
        <v>134</v>
      </c>
      <c r="BK186" s="209">
        <f>SUM(BK187:BK189)</f>
        <v>0</v>
      </c>
    </row>
    <row r="187" s="2" customFormat="1" ht="24.15" customHeight="1">
      <c r="A187" s="38"/>
      <c r="B187" s="39"/>
      <c r="C187" s="212" t="s">
        <v>256</v>
      </c>
      <c r="D187" s="212" t="s">
        <v>136</v>
      </c>
      <c r="E187" s="213" t="s">
        <v>563</v>
      </c>
      <c r="F187" s="214" t="s">
        <v>564</v>
      </c>
      <c r="G187" s="215" t="s">
        <v>215</v>
      </c>
      <c r="H187" s="216">
        <v>18</v>
      </c>
      <c r="I187" s="217"/>
      <c r="J187" s="218">
        <f>ROUND(I187*H187,2)</f>
        <v>0</v>
      </c>
      <c r="K187" s="214" t="s">
        <v>140</v>
      </c>
      <c r="L187" s="44"/>
      <c r="M187" s="219" t="s">
        <v>19</v>
      </c>
      <c r="N187" s="220" t="s">
        <v>45</v>
      </c>
      <c r="O187" s="85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1">
        <f>S187*H187</f>
        <v>0</v>
      </c>
      <c r="U187" s="222" t="s">
        <v>19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141</v>
      </c>
      <c r="AT187" s="223" t="s">
        <v>136</v>
      </c>
      <c r="AU187" s="223" t="s">
        <v>81</v>
      </c>
      <c r="AY187" s="17" t="s">
        <v>134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141</v>
      </c>
      <c r="BK187" s="224">
        <f>ROUND(I187*H187,2)</f>
        <v>0</v>
      </c>
      <c r="BL187" s="17" t="s">
        <v>141</v>
      </c>
      <c r="BM187" s="223" t="s">
        <v>460</v>
      </c>
    </row>
    <row r="188" s="2" customFormat="1">
      <c r="A188" s="38"/>
      <c r="B188" s="39"/>
      <c r="C188" s="40"/>
      <c r="D188" s="225" t="s">
        <v>143</v>
      </c>
      <c r="E188" s="40"/>
      <c r="F188" s="226" t="s">
        <v>565</v>
      </c>
      <c r="G188" s="40"/>
      <c r="H188" s="40"/>
      <c r="I188" s="227"/>
      <c r="J188" s="40"/>
      <c r="K188" s="40"/>
      <c r="L188" s="44"/>
      <c r="M188" s="228"/>
      <c r="N188" s="229"/>
      <c r="O188" s="85"/>
      <c r="P188" s="85"/>
      <c r="Q188" s="85"/>
      <c r="R188" s="85"/>
      <c r="S188" s="85"/>
      <c r="T188" s="85"/>
      <c r="U188" s="86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143</v>
      </c>
      <c r="AU188" s="17" t="s">
        <v>81</v>
      </c>
    </row>
    <row r="189" s="2" customFormat="1">
      <c r="A189" s="38"/>
      <c r="B189" s="39"/>
      <c r="C189" s="40"/>
      <c r="D189" s="230" t="s">
        <v>144</v>
      </c>
      <c r="E189" s="40"/>
      <c r="F189" s="231" t="s">
        <v>566</v>
      </c>
      <c r="G189" s="40"/>
      <c r="H189" s="40"/>
      <c r="I189" s="227"/>
      <c r="J189" s="40"/>
      <c r="K189" s="40"/>
      <c r="L189" s="44"/>
      <c r="M189" s="228"/>
      <c r="N189" s="229"/>
      <c r="O189" s="85"/>
      <c r="P189" s="85"/>
      <c r="Q189" s="85"/>
      <c r="R189" s="85"/>
      <c r="S189" s="85"/>
      <c r="T189" s="85"/>
      <c r="U189" s="86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144</v>
      </c>
      <c r="AU189" s="17" t="s">
        <v>81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567</v>
      </c>
      <c r="F190" s="210" t="s">
        <v>568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SUM(P191:P193)</f>
        <v>0</v>
      </c>
      <c r="Q190" s="204"/>
      <c r="R190" s="205">
        <f>SUM(R191:R193)</f>
        <v>0</v>
      </c>
      <c r="S190" s="204"/>
      <c r="T190" s="205">
        <f>SUM(T191:T193)</f>
        <v>0</v>
      </c>
      <c r="U190" s="206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79</v>
      </c>
      <c r="AT190" s="208" t="s">
        <v>71</v>
      </c>
      <c r="AU190" s="208" t="s">
        <v>79</v>
      </c>
      <c r="AY190" s="207" t="s">
        <v>134</v>
      </c>
      <c r="BK190" s="209">
        <f>SUM(BK191:BK193)</f>
        <v>0</v>
      </c>
    </row>
    <row r="191" s="2" customFormat="1" ht="16.5" customHeight="1">
      <c r="A191" s="38"/>
      <c r="B191" s="39"/>
      <c r="C191" s="212" t="s">
        <v>431</v>
      </c>
      <c r="D191" s="212" t="s">
        <v>136</v>
      </c>
      <c r="E191" s="213" t="s">
        <v>569</v>
      </c>
      <c r="F191" s="214" t="s">
        <v>570</v>
      </c>
      <c r="G191" s="215" t="s">
        <v>512</v>
      </c>
      <c r="H191" s="216">
        <v>0.65000000000000002</v>
      </c>
      <c r="I191" s="217"/>
      <c r="J191" s="218">
        <f>ROUND(I191*H191,2)</f>
        <v>0</v>
      </c>
      <c r="K191" s="214" t="s">
        <v>140</v>
      </c>
      <c r="L191" s="44"/>
      <c r="M191" s="219" t="s">
        <v>19</v>
      </c>
      <c r="N191" s="220" t="s">
        <v>45</v>
      </c>
      <c r="O191" s="85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1">
        <f>S191*H191</f>
        <v>0</v>
      </c>
      <c r="U191" s="222" t="s">
        <v>19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141</v>
      </c>
      <c r="AT191" s="223" t="s">
        <v>136</v>
      </c>
      <c r="AU191" s="223" t="s">
        <v>81</v>
      </c>
      <c r="AY191" s="17" t="s">
        <v>134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141</v>
      </c>
      <c r="BK191" s="224">
        <f>ROUND(I191*H191,2)</f>
        <v>0</v>
      </c>
      <c r="BL191" s="17" t="s">
        <v>141</v>
      </c>
      <c r="BM191" s="223" t="s">
        <v>465</v>
      </c>
    </row>
    <row r="192" s="2" customFormat="1">
      <c r="A192" s="38"/>
      <c r="B192" s="39"/>
      <c r="C192" s="40"/>
      <c r="D192" s="225" t="s">
        <v>143</v>
      </c>
      <c r="E192" s="40"/>
      <c r="F192" s="226" t="s">
        <v>571</v>
      </c>
      <c r="G192" s="40"/>
      <c r="H192" s="40"/>
      <c r="I192" s="227"/>
      <c r="J192" s="40"/>
      <c r="K192" s="40"/>
      <c r="L192" s="44"/>
      <c r="M192" s="228"/>
      <c r="N192" s="229"/>
      <c r="O192" s="85"/>
      <c r="P192" s="85"/>
      <c r="Q192" s="85"/>
      <c r="R192" s="85"/>
      <c r="S192" s="85"/>
      <c r="T192" s="85"/>
      <c r="U192" s="86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143</v>
      </c>
      <c r="AU192" s="17" t="s">
        <v>81</v>
      </c>
    </row>
    <row r="193" s="2" customFormat="1">
      <c r="A193" s="38"/>
      <c r="B193" s="39"/>
      <c r="C193" s="40"/>
      <c r="D193" s="230" t="s">
        <v>144</v>
      </c>
      <c r="E193" s="40"/>
      <c r="F193" s="231" t="s">
        <v>572</v>
      </c>
      <c r="G193" s="40"/>
      <c r="H193" s="40"/>
      <c r="I193" s="227"/>
      <c r="J193" s="40"/>
      <c r="K193" s="40"/>
      <c r="L193" s="44"/>
      <c r="M193" s="273"/>
      <c r="N193" s="274"/>
      <c r="O193" s="275"/>
      <c r="P193" s="275"/>
      <c r="Q193" s="275"/>
      <c r="R193" s="275"/>
      <c r="S193" s="275"/>
      <c r="T193" s="275"/>
      <c r="U193" s="276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144</v>
      </c>
      <c r="AU193" s="17" t="s">
        <v>81</v>
      </c>
    </row>
    <row r="194" s="2" customFormat="1" ht="6.96" customHeight="1">
      <c r="A194" s="38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44"/>
      <c r="M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sheetProtection sheet="1" autoFilter="0" formatColumns="0" formatRows="0" objects="1" scenarios="1" spinCount="100000" saltValue="L7PXHRhnZTjaLepn21JADOp33oIgM98cYZj6HV0xhIuf+dVq1/rgMtqisu8Z4hwFlwp4w8h016B8Du9Io9nmww==" hashValue="phGUsZHC1xIeMGsAKp0dVe1Hj7yjOB17AQekYBf2ZVhLvTgKO2h7sC1eO9gigviudaADW0b+kbLsJ3vMF9hgLg==" algorithmName="SHA-512" password="CC35"/>
  <autoFilter ref="C90:K1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109" r:id="rId1" display="https://podminky.urs.cz/item/CS_URS_2025_01/132151101"/>
    <hyperlink ref="F115" r:id="rId2" display="https://podminky.urs.cz/item/CS_URS_2025_01/174251101"/>
    <hyperlink ref="F122" r:id="rId3" display="https://podminky.urs.cz/item/CS_URS_2025_01/321321115"/>
    <hyperlink ref="F128" r:id="rId4" display="https://podminky.urs.cz/item/CS_URS_2025_01/321351010"/>
    <hyperlink ref="F131" r:id="rId5" display="https://podminky.urs.cz/item/CS_URS_2025_01/321352010"/>
    <hyperlink ref="F134" r:id="rId6" display="https://podminky.urs.cz/item/CS_URS_2025_01/321366111"/>
    <hyperlink ref="F140" r:id="rId7" display="https://podminky.urs.cz/item/CS_URS_2025_01/321366112"/>
    <hyperlink ref="F147" r:id="rId8" display="https://podminky.urs.cz/item/CS_URS_2025_01/457542111"/>
    <hyperlink ref="F150" r:id="rId9" display="https://podminky.urs.cz/item/CS_URS_2025_01/462451114"/>
    <hyperlink ref="F156" r:id="rId10" display="https://podminky.urs.cz/item/CS_URS_2025_01/462512270"/>
    <hyperlink ref="F166" r:id="rId11" display="https://podminky.urs.cz/item/CS_URS_2025_01/462519002"/>
    <hyperlink ref="F176" r:id="rId12" display="https://podminky.urs.cz/item/CS_URS_2025_01/463212121"/>
    <hyperlink ref="F182" r:id="rId13" display="https://podminky.urs.cz/item/CS_URS_2025_01/463212191"/>
    <hyperlink ref="F189" r:id="rId14" display="https://podminky.urs.cz/item/CS_URS_2025_01/953961115"/>
    <hyperlink ref="F193" r:id="rId15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34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Raná, Radčice a Krounka, Otradov, odstranění povodňových škod</v>
      </c>
      <c r="F7" s="143"/>
      <c r="G7" s="143"/>
      <c r="H7" s="143"/>
      <c r="L7" s="20"/>
    </row>
    <row r="8" s="1" customFormat="1" ht="12" customHeight="1">
      <c r="B8" s="20"/>
      <c r="D8" s="143" t="s">
        <v>106</v>
      </c>
      <c r="L8" s="20"/>
    </row>
    <row r="9" s="2" customFormat="1" ht="16.5" customHeight="1">
      <c r="A9" s="38"/>
      <c r="B9" s="44"/>
      <c r="C9" s="38"/>
      <c r="D9" s="38"/>
      <c r="E9" s="144" t="s">
        <v>466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108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386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4" t="s">
        <v>19</v>
      </c>
      <c r="G13" s="38"/>
      <c r="H13" s="38"/>
      <c r="I13" s="143" t="s">
        <v>20</v>
      </c>
      <c r="J13" s="134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4" t="s">
        <v>22</v>
      </c>
      <c r="G14" s="38"/>
      <c r="H14" s="38"/>
      <c r="I14" s="143" t="s">
        <v>23</v>
      </c>
      <c r="J14" s="147" t="str">
        <f>'Rekapitulace stavby'!AN8</f>
        <v>14.5.2025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4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3" t="s">
        <v>29</v>
      </c>
      <c r="J17" s="134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4" t="s">
        <v>27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4" t="s">
        <v>28</v>
      </c>
      <c r="F23" s="38"/>
      <c r="G23" s="38"/>
      <c r="H23" s="38"/>
      <c r="I23" s="143" t="s">
        <v>29</v>
      </c>
      <c r="J23" s="134" t="s">
        <v>30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35</v>
      </c>
      <c r="E25" s="38"/>
      <c r="F25" s="38"/>
      <c r="G25" s="38"/>
      <c r="H25" s="38"/>
      <c r="I25" s="143" t="s">
        <v>26</v>
      </c>
      <c r="J25" s="134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4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36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38</v>
      </c>
      <c r="E32" s="38"/>
      <c r="F32" s="38"/>
      <c r="G32" s="38"/>
      <c r="H32" s="38"/>
      <c r="I32" s="38"/>
      <c r="J32" s="154">
        <f>ROUND(J90,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40</v>
      </c>
      <c r="G34" s="38"/>
      <c r="H34" s="38"/>
      <c r="I34" s="155" t="s">
        <v>39</v>
      </c>
      <c r="J34" s="155" t="s">
        <v>41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6" t="s">
        <v>42</v>
      </c>
      <c r="E35" s="143" t="s">
        <v>43</v>
      </c>
      <c r="F35" s="157">
        <f>ROUND((SUM(BE90:BE210)),  2)</f>
        <v>0</v>
      </c>
      <c r="G35" s="38"/>
      <c r="H35" s="38"/>
      <c r="I35" s="158">
        <v>0.20999999999999999</v>
      </c>
      <c r="J35" s="157">
        <f>ROUND(((SUM(BE90:BE210))*I35),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44</v>
      </c>
      <c r="F36" s="157">
        <f>ROUND((SUM(BF90:BF210)),  2)</f>
        <v>0</v>
      </c>
      <c r="G36" s="38"/>
      <c r="H36" s="38"/>
      <c r="I36" s="158">
        <v>0.12</v>
      </c>
      <c r="J36" s="157">
        <f>ROUND(((SUM(BF90:BF210))*I36),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3" t="s">
        <v>42</v>
      </c>
      <c r="E37" s="143" t="s">
        <v>45</v>
      </c>
      <c r="F37" s="157">
        <f>ROUND((SUM(BG90:BG210)),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3" t="s">
        <v>46</v>
      </c>
      <c r="F38" s="157">
        <f>ROUND((SUM(BH90:BH210)),  2)</f>
        <v>0</v>
      </c>
      <c r="G38" s="38"/>
      <c r="H38" s="38"/>
      <c r="I38" s="158">
        <v>0.12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47</v>
      </c>
      <c r="F39" s="157">
        <f>ROUND((SUM(BI90:BI210)),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0" t="str">
        <f>E7</f>
        <v>Raná, Radčice a Krounka, Otradov, odstranění povodňových škod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106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70" t="s">
        <v>466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108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VON - Vedlejší a ostatní náklady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3" t="str">
        <f>IF(J14="","",J14)</f>
        <v>14.5.2025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>Povodí Labe, státní podnik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35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4" t="s">
        <v>70</v>
      </c>
      <c r="D63" s="40"/>
      <c r="E63" s="40"/>
      <c r="F63" s="40"/>
      <c r="G63" s="40"/>
      <c r="H63" s="40"/>
      <c r="I63" s="40"/>
      <c r="J63" s="103">
        <f>J90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hidden="1" s="9" customFormat="1" ht="24.96" customHeight="1">
      <c r="A64" s="9"/>
      <c r="B64" s="175"/>
      <c r="C64" s="176"/>
      <c r="D64" s="177" t="s">
        <v>387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388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389</v>
      </c>
      <c r="E66" s="183"/>
      <c r="F66" s="183"/>
      <c r="G66" s="183"/>
      <c r="H66" s="183"/>
      <c r="I66" s="183"/>
      <c r="J66" s="184">
        <f>J112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390</v>
      </c>
      <c r="E67" s="183"/>
      <c r="F67" s="183"/>
      <c r="G67" s="183"/>
      <c r="H67" s="183"/>
      <c r="I67" s="183"/>
      <c r="J67" s="184">
        <f>J129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391</v>
      </c>
      <c r="E68" s="183"/>
      <c r="F68" s="183"/>
      <c r="G68" s="183"/>
      <c r="H68" s="183"/>
      <c r="I68" s="183"/>
      <c r="J68" s="184">
        <f>J147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118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70" t="str">
        <f>E7</f>
        <v>Raná, Radčice a Krounka, Otradov, odstranění povodňových škod</v>
      </c>
      <c r="F78" s="32"/>
      <c r="G78" s="32"/>
      <c r="H78" s="32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106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6.5" customHeight="1">
      <c r="A80" s="38"/>
      <c r="B80" s="39"/>
      <c r="C80" s="40"/>
      <c r="D80" s="40"/>
      <c r="E80" s="170" t="s">
        <v>466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108</v>
      </c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70" t="str">
        <f>E11</f>
        <v>VON - Vedlejší a ostatní náklady</v>
      </c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F14</f>
        <v xml:space="preserve"> </v>
      </c>
      <c r="G84" s="40"/>
      <c r="H84" s="40"/>
      <c r="I84" s="32" t="s">
        <v>23</v>
      </c>
      <c r="J84" s="73" t="str">
        <f>IF(J14="","",J14)</f>
        <v>14.5.2025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25</v>
      </c>
      <c r="D86" s="40"/>
      <c r="E86" s="40"/>
      <c r="F86" s="27" t="str">
        <f>E17</f>
        <v>Povodí Labe, státní podnik</v>
      </c>
      <c r="G86" s="40"/>
      <c r="H86" s="40"/>
      <c r="I86" s="32" t="s">
        <v>33</v>
      </c>
      <c r="J86" s="36" t="str">
        <f>E23</f>
        <v>Povodí Labe, státní podnik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31</v>
      </c>
      <c r="D87" s="40"/>
      <c r="E87" s="40"/>
      <c r="F87" s="27" t="str">
        <f>IF(E20="","",E20)</f>
        <v>Vyplň údaj</v>
      </c>
      <c r="G87" s="40"/>
      <c r="H87" s="40"/>
      <c r="I87" s="32" t="s">
        <v>35</v>
      </c>
      <c r="J87" s="36" t="str">
        <f>E26</f>
        <v xml:space="preserve"> 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6"/>
      <c r="B89" s="187"/>
      <c r="C89" s="188" t="s">
        <v>119</v>
      </c>
      <c r="D89" s="189" t="s">
        <v>57</v>
      </c>
      <c r="E89" s="189" t="s">
        <v>53</v>
      </c>
      <c r="F89" s="189" t="s">
        <v>54</v>
      </c>
      <c r="G89" s="189" t="s">
        <v>120</v>
      </c>
      <c r="H89" s="189" t="s">
        <v>121</v>
      </c>
      <c r="I89" s="189" t="s">
        <v>122</v>
      </c>
      <c r="J89" s="189" t="s">
        <v>113</v>
      </c>
      <c r="K89" s="190" t="s">
        <v>123</v>
      </c>
      <c r="L89" s="191"/>
      <c r="M89" s="93" t="s">
        <v>19</v>
      </c>
      <c r="N89" s="94" t="s">
        <v>42</v>
      </c>
      <c r="O89" s="94" t="s">
        <v>124</v>
      </c>
      <c r="P89" s="94" t="s">
        <v>125</v>
      </c>
      <c r="Q89" s="94" t="s">
        <v>126</v>
      </c>
      <c r="R89" s="94" t="s">
        <v>127</v>
      </c>
      <c r="S89" s="94" t="s">
        <v>128</v>
      </c>
      <c r="T89" s="94" t="s">
        <v>129</v>
      </c>
      <c r="U89" s="95" t="s">
        <v>130</v>
      </c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8"/>
      <c r="B90" s="39"/>
      <c r="C90" s="100" t="s">
        <v>131</v>
      </c>
      <c r="D90" s="40"/>
      <c r="E90" s="40"/>
      <c r="F90" s="40"/>
      <c r="G90" s="40"/>
      <c r="H90" s="40"/>
      <c r="I90" s="40"/>
      <c r="J90" s="192">
        <f>BK90</f>
        <v>0</v>
      </c>
      <c r="K90" s="40"/>
      <c r="L90" s="44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4">
        <f>T91</f>
        <v>0</v>
      </c>
      <c r="U90" s="9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114</v>
      </c>
      <c r="BK90" s="195">
        <f>BK91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392</v>
      </c>
      <c r="F91" s="199" t="s">
        <v>393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P92+P112+P129+P147</f>
        <v>0</v>
      </c>
      <c r="Q91" s="204"/>
      <c r="R91" s="205">
        <f>R92+R112+R129+R147</f>
        <v>0</v>
      </c>
      <c r="S91" s="204"/>
      <c r="T91" s="205">
        <f>T92+T112+T129+T147</f>
        <v>0</v>
      </c>
      <c r="U91" s="20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141</v>
      </c>
      <c r="AT91" s="208" t="s">
        <v>71</v>
      </c>
      <c r="AU91" s="208" t="s">
        <v>72</v>
      </c>
      <c r="AY91" s="207" t="s">
        <v>134</v>
      </c>
      <c r="BK91" s="209">
        <f>BK92+BK112+BK129+BK147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394</v>
      </c>
      <c r="F92" s="210" t="s">
        <v>276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SUM(P93:P111)</f>
        <v>0</v>
      </c>
      <c r="Q92" s="204"/>
      <c r="R92" s="205">
        <f>SUM(R93:R111)</f>
        <v>0</v>
      </c>
      <c r="S92" s="204"/>
      <c r="T92" s="205">
        <f>SUM(T93:T111)</f>
        <v>0</v>
      </c>
      <c r="U92" s="206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79</v>
      </c>
      <c r="AT92" s="208" t="s">
        <v>71</v>
      </c>
      <c r="AU92" s="208" t="s">
        <v>79</v>
      </c>
      <c r="AY92" s="207" t="s">
        <v>134</v>
      </c>
      <c r="BK92" s="209">
        <f>SUM(BK93:BK111)</f>
        <v>0</v>
      </c>
    </row>
    <row r="93" s="2" customFormat="1" ht="16.5" customHeight="1">
      <c r="A93" s="38"/>
      <c r="B93" s="39"/>
      <c r="C93" s="212" t="s">
        <v>79</v>
      </c>
      <c r="D93" s="212" t="s">
        <v>136</v>
      </c>
      <c r="E93" s="213" t="s">
        <v>395</v>
      </c>
      <c r="F93" s="214" t="s">
        <v>313</v>
      </c>
      <c r="G93" s="215" t="s">
        <v>281</v>
      </c>
      <c r="H93" s="216">
        <v>1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45</v>
      </c>
      <c r="O93" s="85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1">
        <f>S93*H93</f>
        <v>0</v>
      </c>
      <c r="U93" s="222" t="s">
        <v>19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141</v>
      </c>
      <c r="AT93" s="223" t="s">
        <v>136</v>
      </c>
      <c r="AU93" s="223" t="s">
        <v>81</v>
      </c>
      <c r="AY93" s="17" t="s">
        <v>134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141</v>
      </c>
      <c r="BK93" s="224">
        <f>ROUND(I93*H93,2)</f>
        <v>0</v>
      </c>
      <c r="BL93" s="17" t="s">
        <v>141</v>
      </c>
      <c r="BM93" s="223" t="s">
        <v>81</v>
      </c>
    </row>
    <row r="94" s="2" customFormat="1">
      <c r="A94" s="38"/>
      <c r="B94" s="39"/>
      <c r="C94" s="40"/>
      <c r="D94" s="225" t="s">
        <v>143</v>
      </c>
      <c r="E94" s="40"/>
      <c r="F94" s="226" t="s">
        <v>396</v>
      </c>
      <c r="G94" s="40"/>
      <c r="H94" s="40"/>
      <c r="I94" s="227"/>
      <c r="J94" s="40"/>
      <c r="K94" s="40"/>
      <c r="L94" s="44"/>
      <c r="M94" s="228"/>
      <c r="N94" s="229"/>
      <c r="O94" s="85"/>
      <c r="P94" s="85"/>
      <c r="Q94" s="85"/>
      <c r="R94" s="85"/>
      <c r="S94" s="85"/>
      <c r="T94" s="85"/>
      <c r="U94" s="86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143</v>
      </c>
      <c r="AU94" s="17" t="s">
        <v>81</v>
      </c>
    </row>
    <row r="95" s="14" customFormat="1">
      <c r="A95" s="14"/>
      <c r="B95" s="243"/>
      <c r="C95" s="244"/>
      <c r="D95" s="225" t="s">
        <v>146</v>
      </c>
      <c r="E95" s="245" t="s">
        <v>19</v>
      </c>
      <c r="F95" s="246" t="s">
        <v>397</v>
      </c>
      <c r="G95" s="244"/>
      <c r="H95" s="245" t="s">
        <v>19</v>
      </c>
      <c r="I95" s="247"/>
      <c r="J95" s="244"/>
      <c r="K95" s="244"/>
      <c r="L95" s="248"/>
      <c r="M95" s="249"/>
      <c r="N95" s="250"/>
      <c r="O95" s="250"/>
      <c r="P95" s="250"/>
      <c r="Q95" s="250"/>
      <c r="R95" s="250"/>
      <c r="S95" s="250"/>
      <c r="T95" s="250"/>
      <c r="U95" s="251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146</v>
      </c>
      <c r="AU95" s="252" t="s">
        <v>81</v>
      </c>
      <c r="AV95" s="14" t="s">
        <v>79</v>
      </c>
      <c r="AW95" s="14" t="s">
        <v>34</v>
      </c>
      <c r="AX95" s="14" t="s">
        <v>72</v>
      </c>
      <c r="AY95" s="252" t="s">
        <v>134</v>
      </c>
    </row>
    <row r="96" s="14" customFormat="1">
      <c r="A96" s="14"/>
      <c r="B96" s="243"/>
      <c r="C96" s="244"/>
      <c r="D96" s="225" t="s">
        <v>146</v>
      </c>
      <c r="E96" s="245" t="s">
        <v>19</v>
      </c>
      <c r="F96" s="246" t="s">
        <v>398</v>
      </c>
      <c r="G96" s="244"/>
      <c r="H96" s="245" t="s">
        <v>19</v>
      </c>
      <c r="I96" s="247"/>
      <c r="J96" s="244"/>
      <c r="K96" s="244"/>
      <c r="L96" s="248"/>
      <c r="M96" s="249"/>
      <c r="N96" s="250"/>
      <c r="O96" s="250"/>
      <c r="P96" s="250"/>
      <c r="Q96" s="250"/>
      <c r="R96" s="250"/>
      <c r="S96" s="250"/>
      <c r="T96" s="250"/>
      <c r="U96" s="251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146</v>
      </c>
      <c r="AU96" s="252" t="s">
        <v>81</v>
      </c>
      <c r="AV96" s="14" t="s">
        <v>79</v>
      </c>
      <c r="AW96" s="14" t="s">
        <v>34</v>
      </c>
      <c r="AX96" s="14" t="s">
        <v>72</v>
      </c>
      <c r="AY96" s="252" t="s">
        <v>134</v>
      </c>
    </row>
    <row r="97" s="14" customFormat="1">
      <c r="A97" s="14"/>
      <c r="B97" s="243"/>
      <c r="C97" s="244"/>
      <c r="D97" s="225" t="s">
        <v>146</v>
      </c>
      <c r="E97" s="245" t="s">
        <v>19</v>
      </c>
      <c r="F97" s="246" t="s">
        <v>399</v>
      </c>
      <c r="G97" s="244"/>
      <c r="H97" s="245" t="s">
        <v>19</v>
      </c>
      <c r="I97" s="247"/>
      <c r="J97" s="244"/>
      <c r="K97" s="244"/>
      <c r="L97" s="248"/>
      <c r="M97" s="249"/>
      <c r="N97" s="250"/>
      <c r="O97" s="250"/>
      <c r="P97" s="250"/>
      <c r="Q97" s="250"/>
      <c r="R97" s="250"/>
      <c r="S97" s="250"/>
      <c r="T97" s="250"/>
      <c r="U97" s="251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146</v>
      </c>
      <c r="AU97" s="252" t="s">
        <v>81</v>
      </c>
      <c r="AV97" s="14" t="s">
        <v>79</v>
      </c>
      <c r="AW97" s="14" t="s">
        <v>34</v>
      </c>
      <c r="AX97" s="14" t="s">
        <v>72</v>
      </c>
      <c r="AY97" s="252" t="s">
        <v>134</v>
      </c>
    </row>
    <row r="98" s="14" customFormat="1">
      <c r="A98" s="14"/>
      <c r="B98" s="243"/>
      <c r="C98" s="244"/>
      <c r="D98" s="225" t="s">
        <v>146</v>
      </c>
      <c r="E98" s="245" t="s">
        <v>19</v>
      </c>
      <c r="F98" s="246" t="s">
        <v>400</v>
      </c>
      <c r="G98" s="244"/>
      <c r="H98" s="245" t="s">
        <v>19</v>
      </c>
      <c r="I98" s="247"/>
      <c r="J98" s="244"/>
      <c r="K98" s="244"/>
      <c r="L98" s="248"/>
      <c r="M98" s="249"/>
      <c r="N98" s="250"/>
      <c r="O98" s="250"/>
      <c r="P98" s="250"/>
      <c r="Q98" s="250"/>
      <c r="R98" s="250"/>
      <c r="S98" s="250"/>
      <c r="T98" s="250"/>
      <c r="U98" s="251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146</v>
      </c>
      <c r="AU98" s="252" t="s">
        <v>81</v>
      </c>
      <c r="AV98" s="14" t="s">
        <v>79</v>
      </c>
      <c r="AW98" s="14" t="s">
        <v>34</v>
      </c>
      <c r="AX98" s="14" t="s">
        <v>72</v>
      </c>
      <c r="AY98" s="252" t="s">
        <v>134</v>
      </c>
    </row>
    <row r="99" s="14" customFormat="1">
      <c r="A99" s="14"/>
      <c r="B99" s="243"/>
      <c r="C99" s="244"/>
      <c r="D99" s="225" t="s">
        <v>146</v>
      </c>
      <c r="E99" s="245" t="s">
        <v>19</v>
      </c>
      <c r="F99" s="246" t="s">
        <v>401</v>
      </c>
      <c r="G99" s="244"/>
      <c r="H99" s="245" t="s">
        <v>19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0"/>
      <c r="U99" s="251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146</v>
      </c>
      <c r="AU99" s="252" t="s">
        <v>81</v>
      </c>
      <c r="AV99" s="14" t="s">
        <v>79</v>
      </c>
      <c r="AW99" s="14" t="s">
        <v>34</v>
      </c>
      <c r="AX99" s="14" t="s">
        <v>72</v>
      </c>
      <c r="AY99" s="252" t="s">
        <v>134</v>
      </c>
    </row>
    <row r="100" s="14" customFormat="1">
      <c r="A100" s="14"/>
      <c r="B100" s="243"/>
      <c r="C100" s="244"/>
      <c r="D100" s="225" t="s">
        <v>146</v>
      </c>
      <c r="E100" s="245" t="s">
        <v>19</v>
      </c>
      <c r="F100" s="246" t="s">
        <v>402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0"/>
      <c r="U100" s="251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146</v>
      </c>
      <c r="AU100" s="252" t="s">
        <v>81</v>
      </c>
      <c r="AV100" s="14" t="s">
        <v>79</v>
      </c>
      <c r="AW100" s="14" t="s">
        <v>34</v>
      </c>
      <c r="AX100" s="14" t="s">
        <v>72</v>
      </c>
      <c r="AY100" s="252" t="s">
        <v>134</v>
      </c>
    </row>
    <row r="101" s="14" customFormat="1">
      <c r="A101" s="14"/>
      <c r="B101" s="243"/>
      <c r="C101" s="244"/>
      <c r="D101" s="225" t="s">
        <v>146</v>
      </c>
      <c r="E101" s="245" t="s">
        <v>19</v>
      </c>
      <c r="F101" s="246" t="s">
        <v>403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0"/>
      <c r="U101" s="251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146</v>
      </c>
      <c r="AU101" s="252" t="s">
        <v>81</v>
      </c>
      <c r="AV101" s="14" t="s">
        <v>79</v>
      </c>
      <c r="AW101" s="14" t="s">
        <v>34</v>
      </c>
      <c r="AX101" s="14" t="s">
        <v>72</v>
      </c>
      <c r="AY101" s="252" t="s">
        <v>134</v>
      </c>
    </row>
    <row r="102" s="14" customFormat="1">
      <c r="A102" s="14"/>
      <c r="B102" s="243"/>
      <c r="C102" s="244"/>
      <c r="D102" s="225" t="s">
        <v>146</v>
      </c>
      <c r="E102" s="245" t="s">
        <v>19</v>
      </c>
      <c r="F102" s="246" t="s">
        <v>404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0"/>
      <c r="U102" s="251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146</v>
      </c>
      <c r="AU102" s="252" t="s">
        <v>81</v>
      </c>
      <c r="AV102" s="14" t="s">
        <v>79</v>
      </c>
      <c r="AW102" s="14" t="s">
        <v>34</v>
      </c>
      <c r="AX102" s="14" t="s">
        <v>72</v>
      </c>
      <c r="AY102" s="252" t="s">
        <v>134</v>
      </c>
    </row>
    <row r="103" s="14" customFormat="1">
      <c r="A103" s="14"/>
      <c r="B103" s="243"/>
      <c r="C103" s="244"/>
      <c r="D103" s="225" t="s">
        <v>146</v>
      </c>
      <c r="E103" s="245" t="s">
        <v>19</v>
      </c>
      <c r="F103" s="246" t="s">
        <v>405</v>
      </c>
      <c r="G103" s="244"/>
      <c r="H103" s="245" t="s">
        <v>19</v>
      </c>
      <c r="I103" s="247"/>
      <c r="J103" s="244"/>
      <c r="K103" s="244"/>
      <c r="L103" s="248"/>
      <c r="M103" s="249"/>
      <c r="N103" s="250"/>
      <c r="O103" s="250"/>
      <c r="P103" s="250"/>
      <c r="Q103" s="250"/>
      <c r="R103" s="250"/>
      <c r="S103" s="250"/>
      <c r="T103" s="250"/>
      <c r="U103" s="251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146</v>
      </c>
      <c r="AU103" s="252" t="s">
        <v>81</v>
      </c>
      <c r="AV103" s="14" t="s">
        <v>79</v>
      </c>
      <c r="AW103" s="14" t="s">
        <v>34</v>
      </c>
      <c r="AX103" s="14" t="s">
        <v>72</v>
      </c>
      <c r="AY103" s="252" t="s">
        <v>134</v>
      </c>
    </row>
    <row r="104" s="13" customFormat="1">
      <c r="A104" s="13"/>
      <c r="B104" s="232"/>
      <c r="C104" s="233"/>
      <c r="D104" s="225" t="s">
        <v>146</v>
      </c>
      <c r="E104" s="234" t="s">
        <v>19</v>
      </c>
      <c r="F104" s="235" t="s">
        <v>79</v>
      </c>
      <c r="G104" s="233"/>
      <c r="H104" s="236">
        <v>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0"/>
      <c r="U104" s="241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146</v>
      </c>
      <c r="AU104" s="242" t="s">
        <v>81</v>
      </c>
      <c r="AV104" s="13" t="s">
        <v>81</v>
      </c>
      <c r="AW104" s="13" t="s">
        <v>34</v>
      </c>
      <c r="AX104" s="13" t="s">
        <v>72</v>
      </c>
      <c r="AY104" s="242" t="s">
        <v>134</v>
      </c>
    </row>
    <row r="105" s="15" customFormat="1">
      <c r="A105" s="15"/>
      <c r="B105" s="256"/>
      <c r="C105" s="257"/>
      <c r="D105" s="225" t="s">
        <v>146</v>
      </c>
      <c r="E105" s="258" t="s">
        <v>19</v>
      </c>
      <c r="F105" s="259" t="s">
        <v>368</v>
      </c>
      <c r="G105" s="257"/>
      <c r="H105" s="260">
        <v>1</v>
      </c>
      <c r="I105" s="261"/>
      <c r="J105" s="257"/>
      <c r="K105" s="257"/>
      <c r="L105" s="262"/>
      <c r="M105" s="263"/>
      <c r="N105" s="264"/>
      <c r="O105" s="264"/>
      <c r="P105" s="264"/>
      <c r="Q105" s="264"/>
      <c r="R105" s="264"/>
      <c r="S105" s="264"/>
      <c r="T105" s="264"/>
      <c r="U105" s="26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6" t="s">
        <v>146</v>
      </c>
      <c r="AU105" s="266" t="s">
        <v>81</v>
      </c>
      <c r="AV105" s="15" t="s">
        <v>141</v>
      </c>
      <c r="AW105" s="15" t="s">
        <v>34</v>
      </c>
      <c r="AX105" s="15" t="s">
        <v>79</v>
      </c>
      <c r="AY105" s="266" t="s">
        <v>134</v>
      </c>
    </row>
    <row r="106" s="2" customFormat="1" ht="16.5" customHeight="1">
      <c r="A106" s="38"/>
      <c r="B106" s="39"/>
      <c r="C106" s="212" t="s">
        <v>81</v>
      </c>
      <c r="D106" s="212" t="s">
        <v>136</v>
      </c>
      <c r="E106" s="213" t="s">
        <v>406</v>
      </c>
      <c r="F106" s="214" t="s">
        <v>407</v>
      </c>
      <c r="G106" s="215" t="s">
        <v>281</v>
      </c>
      <c r="H106" s="216">
        <v>1</v>
      </c>
      <c r="I106" s="217"/>
      <c r="J106" s="218">
        <f>ROUND(I106*H106,2)</f>
        <v>0</v>
      </c>
      <c r="K106" s="214" t="s">
        <v>19</v>
      </c>
      <c r="L106" s="44"/>
      <c r="M106" s="219" t="s">
        <v>19</v>
      </c>
      <c r="N106" s="220" t="s">
        <v>45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1">
        <f>S106*H106</f>
        <v>0</v>
      </c>
      <c r="U106" s="222" t="s">
        <v>19</v>
      </c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141</v>
      </c>
      <c r="AT106" s="223" t="s">
        <v>136</v>
      </c>
      <c r="AU106" s="223" t="s">
        <v>81</v>
      </c>
      <c r="AY106" s="17" t="s">
        <v>134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141</v>
      </c>
      <c r="BK106" s="224">
        <f>ROUND(I106*H106,2)</f>
        <v>0</v>
      </c>
      <c r="BL106" s="17" t="s">
        <v>141</v>
      </c>
      <c r="BM106" s="223" t="s">
        <v>141</v>
      </c>
    </row>
    <row r="107" s="2" customFormat="1">
      <c r="A107" s="38"/>
      <c r="B107" s="39"/>
      <c r="C107" s="40"/>
      <c r="D107" s="225" t="s">
        <v>143</v>
      </c>
      <c r="E107" s="40"/>
      <c r="F107" s="226" t="s">
        <v>408</v>
      </c>
      <c r="G107" s="40"/>
      <c r="H107" s="40"/>
      <c r="I107" s="227"/>
      <c r="J107" s="40"/>
      <c r="K107" s="40"/>
      <c r="L107" s="44"/>
      <c r="M107" s="228"/>
      <c r="N107" s="229"/>
      <c r="O107" s="85"/>
      <c r="P107" s="85"/>
      <c r="Q107" s="85"/>
      <c r="R107" s="85"/>
      <c r="S107" s="85"/>
      <c r="T107" s="85"/>
      <c r="U107" s="86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143</v>
      </c>
      <c r="AU107" s="17" t="s">
        <v>81</v>
      </c>
    </row>
    <row r="108" s="14" customFormat="1">
      <c r="A108" s="14"/>
      <c r="B108" s="243"/>
      <c r="C108" s="244"/>
      <c r="D108" s="225" t="s">
        <v>146</v>
      </c>
      <c r="E108" s="245" t="s">
        <v>19</v>
      </c>
      <c r="F108" s="246" t="s">
        <v>397</v>
      </c>
      <c r="G108" s="244"/>
      <c r="H108" s="245" t="s">
        <v>19</v>
      </c>
      <c r="I108" s="247"/>
      <c r="J108" s="244"/>
      <c r="K108" s="244"/>
      <c r="L108" s="248"/>
      <c r="M108" s="249"/>
      <c r="N108" s="250"/>
      <c r="O108" s="250"/>
      <c r="P108" s="250"/>
      <c r="Q108" s="250"/>
      <c r="R108" s="250"/>
      <c r="S108" s="250"/>
      <c r="T108" s="250"/>
      <c r="U108" s="251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146</v>
      </c>
      <c r="AU108" s="252" t="s">
        <v>81</v>
      </c>
      <c r="AV108" s="14" t="s">
        <v>79</v>
      </c>
      <c r="AW108" s="14" t="s">
        <v>34</v>
      </c>
      <c r="AX108" s="14" t="s">
        <v>72</v>
      </c>
      <c r="AY108" s="252" t="s">
        <v>134</v>
      </c>
    </row>
    <row r="109" s="14" customFormat="1">
      <c r="A109" s="14"/>
      <c r="B109" s="243"/>
      <c r="C109" s="244"/>
      <c r="D109" s="225" t="s">
        <v>146</v>
      </c>
      <c r="E109" s="245" t="s">
        <v>19</v>
      </c>
      <c r="F109" s="246" t="s">
        <v>409</v>
      </c>
      <c r="G109" s="244"/>
      <c r="H109" s="245" t="s">
        <v>19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0"/>
      <c r="U109" s="251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146</v>
      </c>
      <c r="AU109" s="252" t="s">
        <v>81</v>
      </c>
      <c r="AV109" s="14" t="s">
        <v>79</v>
      </c>
      <c r="AW109" s="14" t="s">
        <v>34</v>
      </c>
      <c r="AX109" s="14" t="s">
        <v>72</v>
      </c>
      <c r="AY109" s="252" t="s">
        <v>134</v>
      </c>
    </row>
    <row r="110" s="13" customFormat="1">
      <c r="A110" s="13"/>
      <c r="B110" s="232"/>
      <c r="C110" s="233"/>
      <c r="D110" s="225" t="s">
        <v>146</v>
      </c>
      <c r="E110" s="234" t="s">
        <v>19</v>
      </c>
      <c r="F110" s="235" t="s">
        <v>79</v>
      </c>
      <c r="G110" s="233"/>
      <c r="H110" s="236">
        <v>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0"/>
      <c r="U110" s="241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146</v>
      </c>
      <c r="AU110" s="242" t="s">
        <v>81</v>
      </c>
      <c r="AV110" s="13" t="s">
        <v>81</v>
      </c>
      <c r="AW110" s="13" t="s">
        <v>34</v>
      </c>
      <c r="AX110" s="13" t="s">
        <v>72</v>
      </c>
      <c r="AY110" s="242" t="s">
        <v>134</v>
      </c>
    </row>
    <row r="111" s="15" customFormat="1">
      <c r="A111" s="15"/>
      <c r="B111" s="256"/>
      <c r="C111" s="257"/>
      <c r="D111" s="225" t="s">
        <v>146</v>
      </c>
      <c r="E111" s="258" t="s">
        <v>19</v>
      </c>
      <c r="F111" s="259" t="s">
        <v>368</v>
      </c>
      <c r="G111" s="257"/>
      <c r="H111" s="260">
        <v>1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4"/>
      <c r="U111" s="26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146</v>
      </c>
      <c r="AU111" s="266" t="s">
        <v>81</v>
      </c>
      <c r="AV111" s="15" t="s">
        <v>141</v>
      </c>
      <c r="AW111" s="15" t="s">
        <v>34</v>
      </c>
      <c r="AX111" s="15" t="s">
        <v>79</v>
      </c>
      <c r="AY111" s="266" t="s">
        <v>134</v>
      </c>
    </row>
    <row r="112" s="12" customFormat="1" ht="22.8" customHeight="1">
      <c r="A112" s="12"/>
      <c r="B112" s="196"/>
      <c r="C112" s="197"/>
      <c r="D112" s="198" t="s">
        <v>71</v>
      </c>
      <c r="E112" s="210" t="s">
        <v>410</v>
      </c>
      <c r="F112" s="210" t="s">
        <v>411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SUM(P113:P128)</f>
        <v>0</v>
      </c>
      <c r="Q112" s="204"/>
      <c r="R112" s="205">
        <f>SUM(R113:R128)</f>
        <v>0</v>
      </c>
      <c r="S112" s="204"/>
      <c r="T112" s="205">
        <f>SUM(T113:T128)</f>
        <v>0</v>
      </c>
      <c r="U112" s="206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79</v>
      </c>
      <c r="AT112" s="208" t="s">
        <v>71</v>
      </c>
      <c r="AU112" s="208" t="s">
        <v>79</v>
      </c>
      <c r="AY112" s="207" t="s">
        <v>134</v>
      </c>
      <c r="BK112" s="209">
        <f>SUM(BK113:BK128)</f>
        <v>0</v>
      </c>
    </row>
    <row r="113" s="2" customFormat="1" ht="16.5" customHeight="1">
      <c r="A113" s="38"/>
      <c r="B113" s="39"/>
      <c r="C113" s="212" t="s">
        <v>156</v>
      </c>
      <c r="D113" s="212" t="s">
        <v>136</v>
      </c>
      <c r="E113" s="213" t="s">
        <v>412</v>
      </c>
      <c r="F113" s="214" t="s">
        <v>287</v>
      </c>
      <c r="G113" s="215" t="s">
        <v>215</v>
      </c>
      <c r="H113" s="216">
        <v>1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45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1">
        <f>S113*H113</f>
        <v>0</v>
      </c>
      <c r="U113" s="222" t="s">
        <v>19</v>
      </c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141</v>
      </c>
      <c r="AT113" s="223" t="s">
        <v>136</v>
      </c>
      <c r="AU113" s="223" t="s">
        <v>81</v>
      </c>
      <c r="AY113" s="17" t="s">
        <v>134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141</v>
      </c>
      <c r="BK113" s="224">
        <f>ROUND(I113*H113,2)</f>
        <v>0</v>
      </c>
      <c r="BL113" s="17" t="s">
        <v>141</v>
      </c>
      <c r="BM113" s="223" t="s">
        <v>183</v>
      </c>
    </row>
    <row r="114" s="2" customFormat="1">
      <c r="A114" s="38"/>
      <c r="B114" s="39"/>
      <c r="C114" s="40"/>
      <c r="D114" s="225" t="s">
        <v>143</v>
      </c>
      <c r="E114" s="40"/>
      <c r="F114" s="226" t="s">
        <v>413</v>
      </c>
      <c r="G114" s="40"/>
      <c r="H114" s="40"/>
      <c r="I114" s="227"/>
      <c r="J114" s="40"/>
      <c r="K114" s="40"/>
      <c r="L114" s="44"/>
      <c r="M114" s="228"/>
      <c r="N114" s="229"/>
      <c r="O114" s="85"/>
      <c r="P114" s="85"/>
      <c r="Q114" s="85"/>
      <c r="R114" s="85"/>
      <c r="S114" s="85"/>
      <c r="T114" s="85"/>
      <c r="U114" s="86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143</v>
      </c>
      <c r="AU114" s="17" t="s">
        <v>81</v>
      </c>
    </row>
    <row r="115" s="14" customFormat="1">
      <c r="A115" s="14"/>
      <c r="B115" s="243"/>
      <c r="C115" s="244"/>
      <c r="D115" s="225" t="s">
        <v>146</v>
      </c>
      <c r="E115" s="245" t="s">
        <v>19</v>
      </c>
      <c r="F115" s="246" t="s">
        <v>397</v>
      </c>
      <c r="G115" s="244"/>
      <c r="H115" s="245" t="s">
        <v>19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0"/>
      <c r="U115" s="251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146</v>
      </c>
      <c r="AU115" s="252" t="s">
        <v>81</v>
      </c>
      <c r="AV115" s="14" t="s">
        <v>79</v>
      </c>
      <c r="AW115" s="14" t="s">
        <v>34</v>
      </c>
      <c r="AX115" s="14" t="s">
        <v>72</v>
      </c>
      <c r="AY115" s="252" t="s">
        <v>134</v>
      </c>
    </row>
    <row r="116" s="13" customFormat="1">
      <c r="A116" s="13"/>
      <c r="B116" s="232"/>
      <c r="C116" s="233"/>
      <c r="D116" s="225" t="s">
        <v>146</v>
      </c>
      <c r="E116" s="234" t="s">
        <v>19</v>
      </c>
      <c r="F116" s="235" t="s">
        <v>79</v>
      </c>
      <c r="G116" s="233"/>
      <c r="H116" s="236">
        <v>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0"/>
      <c r="U116" s="241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146</v>
      </c>
      <c r="AU116" s="242" t="s">
        <v>81</v>
      </c>
      <c r="AV116" s="13" t="s">
        <v>81</v>
      </c>
      <c r="AW116" s="13" t="s">
        <v>34</v>
      </c>
      <c r="AX116" s="13" t="s">
        <v>72</v>
      </c>
      <c r="AY116" s="242" t="s">
        <v>134</v>
      </c>
    </row>
    <row r="117" s="15" customFormat="1">
      <c r="A117" s="15"/>
      <c r="B117" s="256"/>
      <c r="C117" s="257"/>
      <c r="D117" s="225" t="s">
        <v>146</v>
      </c>
      <c r="E117" s="258" t="s">
        <v>19</v>
      </c>
      <c r="F117" s="259" t="s">
        <v>368</v>
      </c>
      <c r="G117" s="257"/>
      <c r="H117" s="260">
        <v>1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4"/>
      <c r="U117" s="26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146</v>
      </c>
      <c r="AU117" s="266" t="s">
        <v>81</v>
      </c>
      <c r="AV117" s="15" t="s">
        <v>141</v>
      </c>
      <c r="AW117" s="15" t="s">
        <v>34</v>
      </c>
      <c r="AX117" s="15" t="s">
        <v>79</v>
      </c>
      <c r="AY117" s="266" t="s">
        <v>134</v>
      </c>
    </row>
    <row r="118" s="2" customFormat="1" ht="16.5" customHeight="1">
      <c r="A118" s="38"/>
      <c r="B118" s="39"/>
      <c r="C118" s="212" t="s">
        <v>141</v>
      </c>
      <c r="D118" s="212" t="s">
        <v>136</v>
      </c>
      <c r="E118" s="213" t="s">
        <v>414</v>
      </c>
      <c r="F118" s="214" t="s">
        <v>415</v>
      </c>
      <c r="G118" s="215" t="s">
        <v>215</v>
      </c>
      <c r="H118" s="216">
        <v>1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45</v>
      </c>
      <c r="O118" s="85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1">
        <f>S118*H118</f>
        <v>0</v>
      </c>
      <c r="U118" s="222" t="s">
        <v>19</v>
      </c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141</v>
      </c>
      <c r="AT118" s="223" t="s">
        <v>136</v>
      </c>
      <c r="AU118" s="223" t="s">
        <v>81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141</v>
      </c>
      <c r="BK118" s="224">
        <f>ROUND(I118*H118,2)</f>
        <v>0</v>
      </c>
      <c r="BL118" s="17" t="s">
        <v>141</v>
      </c>
      <c r="BM118" s="223" t="s">
        <v>198</v>
      </c>
    </row>
    <row r="119" s="2" customFormat="1">
      <c r="A119" s="38"/>
      <c r="B119" s="39"/>
      <c r="C119" s="40"/>
      <c r="D119" s="225" t="s">
        <v>143</v>
      </c>
      <c r="E119" s="40"/>
      <c r="F119" s="226" t="s">
        <v>416</v>
      </c>
      <c r="G119" s="40"/>
      <c r="H119" s="40"/>
      <c r="I119" s="227"/>
      <c r="J119" s="40"/>
      <c r="K119" s="40"/>
      <c r="L119" s="44"/>
      <c r="M119" s="228"/>
      <c r="N119" s="229"/>
      <c r="O119" s="85"/>
      <c r="P119" s="85"/>
      <c r="Q119" s="85"/>
      <c r="R119" s="85"/>
      <c r="S119" s="85"/>
      <c r="T119" s="85"/>
      <c r="U119" s="86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143</v>
      </c>
      <c r="AU119" s="17" t="s">
        <v>81</v>
      </c>
    </row>
    <row r="120" s="14" customFormat="1">
      <c r="A120" s="14"/>
      <c r="B120" s="243"/>
      <c r="C120" s="244"/>
      <c r="D120" s="225" t="s">
        <v>146</v>
      </c>
      <c r="E120" s="245" t="s">
        <v>19</v>
      </c>
      <c r="F120" s="246" t="s">
        <v>397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0"/>
      <c r="U120" s="251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146</v>
      </c>
      <c r="AU120" s="252" t="s">
        <v>81</v>
      </c>
      <c r="AV120" s="14" t="s">
        <v>79</v>
      </c>
      <c r="AW120" s="14" t="s">
        <v>34</v>
      </c>
      <c r="AX120" s="14" t="s">
        <v>72</v>
      </c>
      <c r="AY120" s="252" t="s">
        <v>134</v>
      </c>
    </row>
    <row r="121" s="13" customFormat="1">
      <c r="A121" s="13"/>
      <c r="B121" s="232"/>
      <c r="C121" s="233"/>
      <c r="D121" s="225" t="s">
        <v>146</v>
      </c>
      <c r="E121" s="234" t="s">
        <v>19</v>
      </c>
      <c r="F121" s="235" t="s">
        <v>79</v>
      </c>
      <c r="G121" s="233"/>
      <c r="H121" s="236">
        <v>1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0"/>
      <c r="U121" s="241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146</v>
      </c>
      <c r="AU121" s="242" t="s">
        <v>81</v>
      </c>
      <c r="AV121" s="13" t="s">
        <v>81</v>
      </c>
      <c r="AW121" s="13" t="s">
        <v>34</v>
      </c>
      <c r="AX121" s="13" t="s">
        <v>72</v>
      </c>
      <c r="AY121" s="242" t="s">
        <v>134</v>
      </c>
    </row>
    <row r="122" s="15" customFormat="1">
      <c r="A122" s="15"/>
      <c r="B122" s="256"/>
      <c r="C122" s="257"/>
      <c r="D122" s="225" t="s">
        <v>146</v>
      </c>
      <c r="E122" s="258" t="s">
        <v>19</v>
      </c>
      <c r="F122" s="259" t="s">
        <v>368</v>
      </c>
      <c r="G122" s="257"/>
      <c r="H122" s="260">
        <v>1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4"/>
      <c r="U122" s="26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6" t="s">
        <v>146</v>
      </c>
      <c r="AU122" s="266" t="s">
        <v>81</v>
      </c>
      <c r="AV122" s="15" t="s">
        <v>141</v>
      </c>
      <c r="AW122" s="15" t="s">
        <v>34</v>
      </c>
      <c r="AX122" s="15" t="s">
        <v>79</v>
      </c>
      <c r="AY122" s="266" t="s">
        <v>134</v>
      </c>
    </row>
    <row r="123" s="2" customFormat="1" ht="24.15" customHeight="1">
      <c r="A123" s="38"/>
      <c r="B123" s="39"/>
      <c r="C123" s="212" t="s">
        <v>177</v>
      </c>
      <c r="D123" s="212" t="s">
        <v>136</v>
      </c>
      <c r="E123" s="213" t="s">
        <v>417</v>
      </c>
      <c r="F123" s="214" t="s">
        <v>418</v>
      </c>
      <c r="G123" s="215" t="s">
        <v>281</v>
      </c>
      <c r="H123" s="216">
        <v>1</v>
      </c>
      <c r="I123" s="217"/>
      <c r="J123" s="218">
        <f>ROUND(I123*H123,2)</f>
        <v>0</v>
      </c>
      <c r="K123" s="214" t="s">
        <v>19</v>
      </c>
      <c r="L123" s="44"/>
      <c r="M123" s="219" t="s">
        <v>19</v>
      </c>
      <c r="N123" s="220" t="s">
        <v>45</v>
      </c>
      <c r="O123" s="85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1">
        <f>S123*H123</f>
        <v>0</v>
      </c>
      <c r="U123" s="222" t="s">
        <v>19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141</v>
      </c>
      <c r="AT123" s="223" t="s">
        <v>136</v>
      </c>
      <c r="AU123" s="223" t="s">
        <v>81</v>
      </c>
      <c r="AY123" s="17" t="s">
        <v>134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141</v>
      </c>
      <c r="BK123" s="224">
        <f>ROUND(I123*H123,2)</f>
        <v>0</v>
      </c>
      <c r="BL123" s="17" t="s">
        <v>141</v>
      </c>
      <c r="BM123" s="223" t="s">
        <v>212</v>
      </c>
    </row>
    <row r="124" s="2" customFormat="1">
      <c r="A124" s="38"/>
      <c r="B124" s="39"/>
      <c r="C124" s="40"/>
      <c r="D124" s="225" t="s">
        <v>143</v>
      </c>
      <c r="E124" s="40"/>
      <c r="F124" s="226" t="s">
        <v>418</v>
      </c>
      <c r="G124" s="40"/>
      <c r="H124" s="40"/>
      <c r="I124" s="227"/>
      <c r="J124" s="40"/>
      <c r="K124" s="40"/>
      <c r="L124" s="44"/>
      <c r="M124" s="228"/>
      <c r="N124" s="229"/>
      <c r="O124" s="85"/>
      <c r="P124" s="85"/>
      <c r="Q124" s="85"/>
      <c r="R124" s="85"/>
      <c r="S124" s="85"/>
      <c r="T124" s="85"/>
      <c r="U124" s="86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143</v>
      </c>
      <c r="AU124" s="17" t="s">
        <v>81</v>
      </c>
    </row>
    <row r="125" s="14" customFormat="1">
      <c r="A125" s="14"/>
      <c r="B125" s="243"/>
      <c r="C125" s="244"/>
      <c r="D125" s="225" t="s">
        <v>146</v>
      </c>
      <c r="E125" s="245" t="s">
        <v>19</v>
      </c>
      <c r="F125" s="246" t="s">
        <v>397</v>
      </c>
      <c r="G125" s="244"/>
      <c r="H125" s="245" t="s">
        <v>19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0"/>
      <c r="U125" s="251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146</v>
      </c>
      <c r="AU125" s="252" t="s">
        <v>81</v>
      </c>
      <c r="AV125" s="14" t="s">
        <v>79</v>
      </c>
      <c r="AW125" s="14" t="s">
        <v>34</v>
      </c>
      <c r="AX125" s="14" t="s">
        <v>72</v>
      </c>
      <c r="AY125" s="252" t="s">
        <v>134</v>
      </c>
    </row>
    <row r="126" s="14" customFormat="1">
      <c r="A126" s="14"/>
      <c r="B126" s="243"/>
      <c r="C126" s="244"/>
      <c r="D126" s="225" t="s">
        <v>146</v>
      </c>
      <c r="E126" s="245" t="s">
        <v>19</v>
      </c>
      <c r="F126" s="246" t="s">
        <v>419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0"/>
      <c r="U126" s="251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146</v>
      </c>
      <c r="AU126" s="252" t="s">
        <v>81</v>
      </c>
      <c r="AV126" s="14" t="s">
        <v>79</v>
      </c>
      <c r="AW126" s="14" t="s">
        <v>34</v>
      </c>
      <c r="AX126" s="14" t="s">
        <v>72</v>
      </c>
      <c r="AY126" s="252" t="s">
        <v>134</v>
      </c>
    </row>
    <row r="127" s="13" customFormat="1">
      <c r="A127" s="13"/>
      <c r="B127" s="232"/>
      <c r="C127" s="233"/>
      <c r="D127" s="225" t="s">
        <v>146</v>
      </c>
      <c r="E127" s="234" t="s">
        <v>19</v>
      </c>
      <c r="F127" s="235" t="s">
        <v>79</v>
      </c>
      <c r="G127" s="233"/>
      <c r="H127" s="236">
        <v>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0"/>
      <c r="U127" s="241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146</v>
      </c>
      <c r="AU127" s="242" t="s">
        <v>81</v>
      </c>
      <c r="AV127" s="13" t="s">
        <v>81</v>
      </c>
      <c r="AW127" s="13" t="s">
        <v>34</v>
      </c>
      <c r="AX127" s="13" t="s">
        <v>72</v>
      </c>
      <c r="AY127" s="242" t="s">
        <v>134</v>
      </c>
    </row>
    <row r="128" s="15" customFormat="1">
      <c r="A128" s="15"/>
      <c r="B128" s="256"/>
      <c r="C128" s="257"/>
      <c r="D128" s="225" t="s">
        <v>146</v>
      </c>
      <c r="E128" s="258" t="s">
        <v>19</v>
      </c>
      <c r="F128" s="259" t="s">
        <v>368</v>
      </c>
      <c r="G128" s="257"/>
      <c r="H128" s="260">
        <v>1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4"/>
      <c r="U128" s="26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146</v>
      </c>
      <c r="AU128" s="266" t="s">
        <v>81</v>
      </c>
      <c r="AV128" s="15" t="s">
        <v>141</v>
      </c>
      <c r="AW128" s="15" t="s">
        <v>34</v>
      </c>
      <c r="AX128" s="15" t="s">
        <v>79</v>
      </c>
      <c r="AY128" s="266" t="s">
        <v>134</v>
      </c>
    </row>
    <row r="129" s="12" customFormat="1" ht="22.8" customHeight="1">
      <c r="A129" s="12"/>
      <c r="B129" s="196"/>
      <c r="C129" s="197"/>
      <c r="D129" s="198" t="s">
        <v>71</v>
      </c>
      <c r="E129" s="210" t="s">
        <v>420</v>
      </c>
      <c r="F129" s="210" t="s">
        <v>421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SUM(P130:P146)</f>
        <v>0</v>
      </c>
      <c r="Q129" s="204"/>
      <c r="R129" s="205">
        <f>SUM(R130:R146)</f>
        <v>0</v>
      </c>
      <c r="S129" s="204"/>
      <c r="T129" s="205">
        <f>SUM(T130:T146)</f>
        <v>0</v>
      </c>
      <c r="U129" s="206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79</v>
      </c>
      <c r="AT129" s="208" t="s">
        <v>71</v>
      </c>
      <c r="AU129" s="208" t="s">
        <v>79</v>
      </c>
      <c r="AY129" s="207" t="s">
        <v>134</v>
      </c>
      <c r="BK129" s="209">
        <f>SUM(BK130:BK146)</f>
        <v>0</v>
      </c>
    </row>
    <row r="130" s="2" customFormat="1" ht="21.75" customHeight="1">
      <c r="A130" s="38"/>
      <c r="B130" s="39"/>
      <c r="C130" s="212" t="s">
        <v>183</v>
      </c>
      <c r="D130" s="212" t="s">
        <v>136</v>
      </c>
      <c r="E130" s="213" t="s">
        <v>422</v>
      </c>
      <c r="F130" s="214" t="s">
        <v>423</v>
      </c>
      <c r="G130" s="215" t="s">
        <v>281</v>
      </c>
      <c r="H130" s="216">
        <v>1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45</v>
      </c>
      <c r="O130" s="85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1">
        <f>S130*H130</f>
        <v>0</v>
      </c>
      <c r="U130" s="222" t="s">
        <v>19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141</v>
      </c>
      <c r="AT130" s="223" t="s">
        <v>136</v>
      </c>
      <c r="AU130" s="223" t="s">
        <v>81</v>
      </c>
      <c r="AY130" s="17" t="s">
        <v>134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141</v>
      </c>
      <c r="BK130" s="224">
        <f>ROUND(I130*H130,2)</f>
        <v>0</v>
      </c>
      <c r="BL130" s="17" t="s">
        <v>141</v>
      </c>
      <c r="BM130" s="223" t="s">
        <v>8</v>
      </c>
    </row>
    <row r="131" s="2" customFormat="1">
      <c r="A131" s="38"/>
      <c r="B131" s="39"/>
      <c r="C131" s="40"/>
      <c r="D131" s="225" t="s">
        <v>143</v>
      </c>
      <c r="E131" s="40"/>
      <c r="F131" s="226" t="s">
        <v>423</v>
      </c>
      <c r="G131" s="40"/>
      <c r="H131" s="40"/>
      <c r="I131" s="227"/>
      <c r="J131" s="40"/>
      <c r="K131" s="40"/>
      <c r="L131" s="44"/>
      <c r="M131" s="228"/>
      <c r="N131" s="229"/>
      <c r="O131" s="85"/>
      <c r="P131" s="85"/>
      <c r="Q131" s="85"/>
      <c r="R131" s="85"/>
      <c r="S131" s="85"/>
      <c r="T131" s="85"/>
      <c r="U131" s="86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143</v>
      </c>
      <c r="AU131" s="17" t="s">
        <v>81</v>
      </c>
    </row>
    <row r="132" s="14" customFormat="1">
      <c r="A132" s="14"/>
      <c r="B132" s="243"/>
      <c r="C132" s="244"/>
      <c r="D132" s="225" t="s">
        <v>146</v>
      </c>
      <c r="E132" s="245" t="s">
        <v>19</v>
      </c>
      <c r="F132" s="246" t="s">
        <v>397</v>
      </c>
      <c r="G132" s="244"/>
      <c r="H132" s="245" t="s">
        <v>19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0"/>
      <c r="U132" s="251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146</v>
      </c>
      <c r="AU132" s="252" t="s">
        <v>81</v>
      </c>
      <c r="AV132" s="14" t="s">
        <v>79</v>
      </c>
      <c r="AW132" s="14" t="s">
        <v>34</v>
      </c>
      <c r="AX132" s="14" t="s">
        <v>72</v>
      </c>
      <c r="AY132" s="252" t="s">
        <v>134</v>
      </c>
    </row>
    <row r="133" s="14" customFormat="1">
      <c r="A133" s="14"/>
      <c r="B133" s="243"/>
      <c r="C133" s="244"/>
      <c r="D133" s="225" t="s">
        <v>146</v>
      </c>
      <c r="E133" s="245" t="s">
        <v>19</v>
      </c>
      <c r="F133" s="246" t="s">
        <v>424</v>
      </c>
      <c r="G133" s="244"/>
      <c r="H133" s="245" t="s">
        <v>19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0"/>
      <c r="U133" s="251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146</v>
      </c>
      <c r="AU133" s="252" t="s">
        <v>81</v>
      </c>
      <c r="AV133" s="14" t="s">
        <v>79</v>
      </c>
      <c r="AW133" s="14" t="s">
        <v>34</v>
      </c>
      <c r="AX133" s="14" t="s">
        <v>72</v>
      </c>
      <c r="AY133" s="252" t="s">
        <v>134</v>
      </c>
    </row>
    <row r="134" s="13" customFormat="1">
      <c r="A134" s="13"/>
      <c r="B134" s="232"/>
      <c r="C134" s="233"/>
      <c r="D134" s="225" t="s">
        <v>146</v>
      </c>
      <c r="E134" s="234" t="s">
        <v>19</v>
      </c>
      <c r="F134" s="235" t="s">
        <v>79</v>
      </c>
      <c r="G134" s="233"/>
      <c r="H134" s="236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0"/>
      <c r="U134" s="241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146</v>
      </c>
      <c r="AU134" s="242" t="s">
        <v>81</v>
      </c>
      <c r="AV134" s="13" t="s">
        <v>81</v>
      </c>
      <c r="AW134" s="13" t="s">
        <v>34</v>
      </c>
      <c r="AX134" s="13" t="s">
        <v>72</v>
      </c>
      <c r="AY134" s="242" t="s">
        <v>134</v>
      </c>
    </row>
    <row r="135" s="15" customFormat="1">
      <c r="A135" s="15"/>
      <c r="B135" s="256"/>
      <c r="C135" s="257"/>
      <c r="D135" s="225" t="s">
        <v>146</v>
      </c>
      <c r="E135" s="258" t="s">
        <v>19</v>
      </c>
      <c r="F135" s="259" t="s">
        <v>368</v>
      </c>
      <c r="G135" s="257"/>
      <c r="H135" s="260">
        <v>1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4"/>
      <c r="U135" s="26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146</v>
      </c>
      <c r="AU135" s="266" t="s">
        <v>81</v>
      </c>
      <c r="AV135" s="15" t="s">
        <v>141</v>
      </c>
      <c r="AW135" s="15" t="s">
        <v>34</v>
      </c>
      <c r="AX135" s="15" t="s">
        <v>79</v>
      </c>
      <c r="AY135" s="266" t="s">
        <v>134</v>
      </c>
    </row>
    <row r="136" s="2" customFormat="1" ht="24.15" customHeight="1">
      <c r="A136" s="38"/>
      <c r="B136" s="39"/>
      <c r="C136" s="212" t="s">
        <v>438</v>
      </c>
      <c r="D136" s="212" t="s">
        <v>136</v>
      </c>
      <c r="E136" s="213" t="s">
        <v>292</v>
      </c>
      <c r="F136" s="214" t="s">
        <v>293</v>
      </c>
      <c r="G136" s="215" t="s">
        <v>281</v>
      </c>
      <c r="H136" s="216">
        <v>1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45</v>
      </c>
      <c r="O136" s="85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1">
        <f>S136*H136</f>
        <v>0</v>
      </c>
      <c r="U136" s="222" t="s">
        <v>19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141</v>
      </c>
      <c r="AT136" s="223" t="s">
        <v>136</v>
      </c>
      <c r="AU136" s="223" t="s">
        <v>81</v>
      </c>
      <c r="AY136" s="17" t="s">
        <v>134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141</v>
      </c>
      <c r="BK136" s="224">
        <f>ROUND(I136*H136,2)</f>
        <v>0</v>
      </c>
      <c r="BL136" s="17" t="s">
        <v>141</v>
      </c>
      <c r="BM136" s="223" t="s">
        <v>573</v>
      </c>
    </row>
    <row r="137" s="2" customFormat="1">
      <c r="A137" s="38"/>
      <c r="B137" s="39"/>
      <c r="C137" s="40"/>
      <c r="D137" s="225" t="s">
        <v>143</v>
      </c>
      <c r="E137" s="40"/>
      <c r="F137" s="226" t="s">
        <v>293</v>
      </c>
      <c r="G137" s="40"/>
      <c r="H137" s="40"/>
      <c r="I137" s="227"/>
      <c r="J137" s="40"/>
      <c r="K137" s="40"/>
      <c r="L137" s="44"/>
      <c r="M137" s="228"/>
      <c r="N137" s="229"/>
      <c r="O137" s="85"/>
      <c r="P137" s="85"/>
      <c r="Q137" s="85"/>
      <c r="R137" s="85"/>
      <c r="S137" s="85"/>
      <c r="T137" s="85"/>
      <c r="U137" s="86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143</v>
      </c>
      <c r="AU137" s="17" t="s">
        <v>81</v>
      </c>
    </row>
    <row r="138" s="14" customFormat="1">
      <c r="A138" s="14"/>
      <c r="B138" s="243"/>
      <c r="C138" s="244"/>
      <c r="D138" s="225" t="s">
        <v>146</v>
      </c>
      <c r="E138" s="245" t="s">
        <v>19</v>
      </c>
      <c r="F138" s="246" t="s">
        <v>295</v>
      </c>
      <c r="G138" s="244"/>
      <c r="H138" s="245" t="s">
        <v>19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0"/>
      <c r="U138" s="251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146</v>
      </c>
      <c r="AU138" s="252" t="s">
        <v>81</v>
      </c>
      <c r="AV138" s="14" t="s">
        <v>79</v>
      </c>
      <c r="AW138" s="14" t="s">
        <v>34</v>
      </c>
      <c r="AX138" s="14" t="s">
        <v>72</v>
      </c>
      <c r="AY138" s="252" t="s">
        <v>134</v>
      </c>
    </row>
    <row r="139" s="14" customFormat="1">
      <c r="A139" s="14"/>
      <c r="B139" s="243"/>
      <c r="C139" s="244"/>
      <c r="D139" s="225" t="s">
        <v>146</v>
      </c>
      <c r="E139" s="245" t="s">
        <v>19</v>
      </c>
      <c r="F139" s="246" t="s">
        <v>296</v>
      </c>
      <c r="G139" s="244"/>
      <c r="H139" s="245" t="s">
        <v>19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0"/>
      <c r="U139" s="251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146</v>
      </c>
      <c r="AU139" s="252" t="s">
        <v>81</v>
      </c>
      <c r="AV139" s="14" t="s">
        <v>79</v>
      </c>
      <c r="AW139" s="14" t="s">
        <v>34</v>
      </c>
      <c r="AX139" s="14" t="s">
        <v>72</v>
      </c>
      <c r="AY139" s="252" t="s">
        <v>134</v>
      </c>
    </row>
    <row r="140" s="14" customFormat="1">
      <c r="A140" s="14"/>
      <c r="B140" s="243"/>
      <c r="C140" s="244"/>
      <c r="D140" s="225" t="s">
        <v>146</v>
      </c>
      <c r="E140" s="245" t="s">
        <v>19</v>
      </c>
      <c r="F140" s="246" t="s">
        <v>297</v>
      </c>
      <c r="G140" s="244"/>
      <c r="H140" s="245" t="s">
        <v>19</v>
      </c>
      <c r="I140" s="247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0"/>
      <c r="U140" s="251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146</v>
      </c>
      <c r="AU140" s="252" t="s">
        <v>81</v>
      </c>
      <c r="AV140" s="14" t="s">
        <v>79</v>
      </c>
      <c r="AW140" s="14" t="s">
        <v>34</v>
      </c>
      <c r="AX140" s="14" t="s">
        <v>72</v>
      </c>
      <c r="AY140" s="252" t="s">
        <v>134</v>
      </c>
    </row>
    <row r="141" s="14" customFormat="1">
      <c r="A141" s="14"/>
      <c r="B141" s="243"/>
      <c r="C141" s="244"/>
      <c r="D141" s="225" t="s">
        <v>146</v>
      </c>
      <c r="E141" s="245" t="s">
        <v>19</v>
      </c>
      <c r="F141" s="246" t="s">
        <v>298</v>
      </c>
      <c r="G141" s="244"/>
      <c r="H141" s="245" t="s">
        <v>19</v>
      </c>
      <c r="I141" s="247"/>
      <c r="J141" s="244"/>
      <c r="K141" s="244"/>
      <c r="L141" s="248"/>
      <c r="M141" s="249"/>
      <c r="N141" s="250"/>
      <c r="O141" s="250"/>
      <c r="P141" s="250"/>
      <c r="Q141" s="250"/>
      <c r="R141" s="250"/>
      <c r="S141" s="250"/>
      <c r="T141" s="250"/>
      <c r="U141" s="251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146</v>
      </c>
      <c r="AU141" s="252" t="s">
        <v>81</v>
      </c>
      <c r="AV141" s="14" t="s">
        <v>79</v>
      </c>
      <c r="AW141" s="14" t="s">
        <v>34</v>
      </c>
      <c r="AX141" s="14" t="s">
        <v>72</v>
      </c>
      <c r="AY141" s="252" t="s">
        <v>134</v>
      </c>
    </row>
    <row r="142" s="14" customFormat="1">
      <c r="A142" s="14"/>
      <c r="B142" s="243"/>
      <c r="C142" s="244"/>
      <c r="D142" s="225" t="s">
        <v>146</v>
      </c>
      <c r="E142" s="245" t="s">
        <v>19</v>
      </c>
      <c r="F142" s="246" t="s">
        <v>299</v>
      </c>
      <c r="G142" s="244"/>
      <c r="H142" s="245" t="s">
        <v>19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0"/>
      <c r="U142" s="251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146</v>
      </c>
      <c r="AU142" s="252" t="s">
        <v>81</v>
      </c>
      <c r="AV142" s="14" t="s">
        <v>79</v>
      </c>
      <c r="AW142" s="14" t="s">
        <v>34</v>
      </c>
      <c r="AX142" s="14" t="s">
        <v>72</v>
      </c>
      <c r="AY142" s="252" t="s">
        <v>134</v>
      </c>
    </row>
    <row r="143" s="14" customFormat="1">
      <c r="A143" s="14"/>
      <c r="B143" s="243"/>
      <c r="C143" s="244"/>
      <c r="D143" s="225" t="s">
        <v>146</v>
      </c>
      <c r="E143" s="245" t="s">
        <v>19</v>
      </c>
      <c r="F143" s="246" t="s">
        <v>300</v>
      </c>
      <c r="G143" s="244"/>
      <c r="H143" s="245" t="s">
        <v>19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0"/>
      <c r="U143" s="251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146</v>
      </c>
      <c r="AU143" s="252" t="s">
        <v>81</v>
      </c>
      <c r="AV143" s="14" t="s">
        <v>79</v>
      </c>
      <c r="AW143" s="14" t="s">
        <v>34</v>
      </c>
      <c r="AX143" s="14" t="s">
        <v>72</v>
      </c>
      <c r="AY143" s="252" t="s">
        <v>134</v>
      </c>
    </row>
    <row r="144" s="14" customFormat="1">
      <c r="A144" s="14"/>
      <c r="B144" s="243"/>
      <c r="C144" s="244"/>
      <c r="D144" s="225" t="s">
        <v>146</v>
      </c>
      <c r="E144" s="245" t="s">
        <v>19</v>
      </c>
      <c r="F144" s="246" t="s">
        <v>301</v>
      </c>
      <c r="G144" s="244"/>
      <c r="H144" s="245" t="s">
        <v>19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0"/>
      <c r="U144" s="251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146</v>
      </c>
      <c r="AU144" s="252" t="s">
        <v>81</v>
      </c>
      <c r="AV144" s="14" t="s">
        <v>79</v>
      </c>
      <c r="AW144" s="14" t="s">
        <v>34</v>
      </c>
      <c r="AX144" s="14" t="s">
        <v>72</v>
      </c>
      <c r="AY144" s="252" t="s">
        <v>134</v>
      </c>
    </row>
    <row r="145" s="14" customFormat="1">
      <c r="A145" s="14"/>
      <c r="B145" s="243"/>
      <c r="C145" s="244"/>
      <c r="D145" s="225" t="s">
        <v>146</v>
      </c>
      <c r="E145" s="245" t="s">
        <v>19</v>
      </c>
      <c r="F145" s="246" t="s">
        <v>397</v>
      </c>
      <c r="G145" s="244"/>
      <c r="H145" s="245" t="s">
        <v>19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0"/>
      <c r="U145" s="251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146</v>
      </c>
      <c r="AU145" s="252" t="s">
        <v>81</v>
      </c>
      <c r="AV145" s="14" t="s">
        <v>79</v>
      </c>
      <c r="AW145" s="14" t="s">
        <v>34</v>
      </c>
      <c r="AX145" s="14" t="s">
        <v>72</v>
      </c>
      <c r="AY145" s="252" t="s">
        <v>134</v>
      </c>
    </row>
    <row r="146" s="13" customFormat="1">
      <c r="A146" s="13"/>
      <c r="B146" s="232"/>
      <c r="C146" s="233"/>
      <c r="D146" s="225" t="s">
        <v>146</v>
      </c>
      <c r="E146" s="234" t="s">
        <v>19</v>
      </c>
      <c r="F146" s="235" t="s">
        <v>79</v>
      </c>
      <c r="G146" s="233"/>
      <c r="H146" s="236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0"/>
      <c r="U146" s="241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146</v>
      </c>
      <c r="AU146" s="242" t="s">
        <v>81</v>
      </c>
      <c r="AV146" s="13" t="s">
        <v>81</v>
      </c>
      <c r="AW146" s="13" t="s">
        <v>34</v>
      </c>
      <c r="AX146" s="13" t="s">
        <v>79</v>
      </c>
      <c r="AY146" s="242" t="s">
        <v>134</v>
      </c>
    </row>
    <row r="147" s="12" customFormat="1" ht="22.8" customHeight="1">
      <c r="A147" s="12"/>
      <c r="B147" s="196"/>
      <c r="C147" s="197"/>
      <c r="D147" s="198" t="s">
        <v>71</v>
      </c>
      <c r="E147" s="210" t="s">
        <v>427</v>
      </c>
      <c r="F147" s="210" t="s">
        <v>428</v>
      </c>
      <c r="G147" s="197"/>
      <c r="H147" s="197"/>
      <c r="I147" s="200"/>
      <c r="J147" s="211">
        <f>BK147</f>
        <v>0</v>
      </c>
      <c r="K147" s="197"/>
      <c r="L147" s="202"/>
      <c r="M147" s="203"/>
      <c r="N147" s="204"/>
      <c r="O147" s="204"/>
      <c r="P147" s="205">
        <f>SUM(P148:P210)</f>
        <v>0</v>
      </c>
      <c r="Q147" s="204"/>
      <c r="R147" s="205">
        <f>SUM(R148:R210)</f>
        <v>0</v>
      </c>
      <c r="S147" s="204"/>
      <c r="T147" s="205">
        <f>SUM(T148:T210)</f>
        <v>0</v>
      </c>
      <c r="U147" s="206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7" t="s">
        <v>79</v>
      </c>
      <c r="AT147" s="208" t="s">
        <v>71</v>
      </c>
      <c r="AU147" s="208" t="s">
        <v>79</v>
      </c>
      <c r="AY147" s="207" t="s">
        <v>134</v>
      </c>
      <c r="BK147" s="209">
        <f>SUM(BK148:BK210)</f>
        <v>0</v>
      </c>
    </row>
    <row r="148" s="2" customFormat="1" ht="44.25" customHeight="1">
      <c r="A148" s="38"/>
      <c r="B148" s="39"/>
      <c r="C148" s="212" t="s">
        <v>198</v>
      </c>
      <c r="D148" s="212" t="s">
        <v>136</v>
      </c>
      <c r="E148" s="213" t="s">
        <v>429</v>
      </c>
      <c r="F148" s="214" t="s">
        <v>430</v>
      </c>
      <c r="G148" s="215" t="s">
        <v>281</v>
      </c>
      <c r="H148" s="216">
        <v>1</v>
      </c>
      <c r="I148" s="217"/>
      <c r="J148" s="218">
        <f>ROUND(I148*H148,2)</f>
        <v>0</v>
      </c>
      <c r="K148" s="214" t="s">
        <v>19</v>
      </c>
      <c r="L148" s="44"/>
      <c r="M148" s="219" t="s">
        <v>19</v>
      </c>
      <c r="N148" s="220" t="s">
        <v>45</v>
      </c>
      <c r="O148" s="85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1">
        <f>S148*H148</f>
        <v>0</v>
      </c>
      <c r="U148" s="222" t="s">
        <v>19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141</v>
      </c>
      <c r="AT148" s="223" t="s">
        <v>136</v>
      </c>
      <c r="AU148" s="223" t="s">
        <v>81</v>
      </c>
      <c r="AY148" s="17" t="s">
        <v>134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141</v>
      </c>
      <c r="BK148" s="224">
        <f>ROUND(I148*H148,2)</f>
        <v>0</v>
      </c>
      <c r="BL148" s="17" t="s">
        <v>141</v>
      </c>
      <c r="BM148" s="223" t="s">
        <v>431</v>
      </c>
    </row>
    <row r="149" s="2" customFormat="1">
      <c r="A149" s="38"/>
      <c r="B149" s="39"/>
      <c r="C149" s="40"/>
      <c r="D149" s="225" t="s">
        <v>143</v>
      </c>
      <c r="E149" s="40"/>
      <c r="F149" s="226" t="s">
        <v>432</v>
      </c>
      <c r="G149" s="40"/>
      <c r="H149" s="40"/>
      <c r="I149" s="227"/>
      <c r="J149" s="40"/>
      <c r="K149" s="40"/>
      <c r="L149" s="44"/>
      <c r="M149" s="228"/>
      <c r="N149" s="229"/>
      <c r="O149" s="85"/>
      <c r="P149" s="85"/>
      <c r="Q149" s="85"/>
      <c r="R149" s="85"/>
      <c r="S149" s="85"/>
      <c r="T149" s="85"/>
      <c r="U149" s="86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143</v>
      </c>
      <c r="AU149" s="17" t="s">
        <v>81</v>
      </c>
    </row>
    <row r="150" s="14" customFormat="1">
      <c r="A150" s="14"/>
      <c r="B150" s="243"/>
      <c r="C150" s="244"/>
      <c r="D150" s="225" t="s">
        <v>146</v>
      </c>
      <c r="E150" s="245" t="s">
        <v>19</v>
      </c>
      <c r="F150" s="246" t="s">
        <v>397</v>
      </c>
      <c r="G150" s="244"/>
      <c r="H150" s="245" t="s">
        <v>19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0"/>
      <c r="U150" s="251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146</v>
      </c>
      <c r="AU150" s="252" t="s">
        <v>81</v>
      </c>
      <c r="AV150" s="14" t="s">
        <v>79</v>
      </c>
      <c r="AW150" s="14" t="s">
        <v>34</v>
      </c>
      <c r="AX150" s="14" t="s">
        <v>72</v>
      </c>
      <c r="AY150" s="252" t="s">
        <v>134</v>
      </c>
    </row>
    <row r="151" s="13" customFormat="1">
      <c r="A151" s="13"/>
      <c r="B151" s="232"/>
      <c r="C151" s="233"/>
      <c r="D151" s="225" t="s">
        <v>146</v>
      </c>
      <c r="E151" s="234" t="s">
        <v>19</v>
      </c>
      <c r="F151" s="235" t="s">
        <v>79</v>
      </c>
      <c r="G151" s="233"/>
      <c r="H151" s="236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0"/>
      <c r="U151" s="241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146</v>
      </c>
      <c r="AU151" s="242" t="s">
        <v>81</v>
      </c>
      <c r="AV151" s="13" t="s">
        <v>81</v>
      </c>
      <c r="AW151" s="13" t="s">
        <v>34</v>
      </c>
      <c r="AX151" s="13" t="s">
        <v>72</v>
      </c>
      <c r="AY151" s="242" t="s">
        <v>134</v>
      </c>
    </row>
    <row r="152" s="15" customFormat="1">
      <c r="A152" s="15"/>
      <c r="B152" s="256"/>
      <c r="C152" s="257"/>
      <c r="D152" s="225" t="s">
        <v>146</v>
      </c>
      <c r="E152" s="258" t="s">
        <v>19</v>
      </c>
      <c r="F152" s="259" t="s">
        <v>368</v>
      </c>
      <c r="G152" s="257"/>
      <c r="H152" s="260">
        <v>1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4"/>
      <c r="U152" s="26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146</v>
      </c>
      <c r="AU152" s="266" t="s">
        <v>81</v>
      </c>
      <c r="AV152" s="15" t="s">
        <v>141</v>
      </c>
      <c r="AW152" s="15" t="s">
        <v>34</v>
      </c>
      <c r="AX152" s="15" t="s">
        <v>79</v>
      </c>
      <c r="AY152" s="266" t="s">
        <v>134</v>
      </c>
    </row>
    <row r="153" s="2" customFormat="1" ht="49.05" customHeight="1">
      <c r="A153" s="38"/>
      <c r="B153" s="39"/>
      <c r="C153" s="212" t="s">
        <v>205</v>
      </c>
      <c r="D153" s="212" t="s">
        <v>136</v>
      </c>
      <c r="E153" s="213" t="s">
        <v>433</v>
      </c>
      <c r="F153" s="214" t="s">
        <v>434</v>
      </c>
      <c r="G153" s="215" t="s">
        <v>281</v>
      </c>
      <c r="H153" s="216">
        <v>1</v>
      </c>
      <c r="I153" s="217"/>
      <c r="J153" s="218">
        <f>ROUND(I153*H153,2)</f>
        <v>0</v>
      </c>
      <c r="K153" s="214" t="s">
        <v>19</v>
      </c>
      <c r="L153" s="44"/>
      <c r="M153" s="219" t="s">
        <v>19</v>
      </c>
      <c r="N153" s="220" t="s">
        <v>45</v>
      </c>
      <c r="O153" s="85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1">
        <f>S153*H153</f>
        <v>0</v>
      </c>
      <c r="U153" s="222" t="s">
        <v>19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141</v>
      </c>
      <c r="AT153" s="223" t="s">
        <v>136</v>
      </c>
      <c r="AU153" s="223" t="s">
        <v>81</v>
      </c>
      <c r="AY153" s="17" t="s">
        <v>134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141</v>
      </c>
      <c r="BK153" s="224">
        <f>ROUND(I153*H153,2)</f>
        <v>0</v>
      </c>
      <c r="BL153" s="17" t="s">
        <v>141</v>
      </c>
      <c r="BM153" s="223" t="s">
        <v>435</v>
      </c>
    </row>
    <row r="154" s="2" customFormat="1">
      <c r="A154" s="38"/>
      <c r="B154" s="39"/>
      <c r="C154" s="40"/>
      <c r="D154" s="225" t="s">
        <v>143</v>
      </c>
      <c r="E154" s="40"/>
      <c r="F154" s="226" t="s">
        <v>434</v>
      </c>
      <c r="G154" s="40"/>
      <c r="H154" s="40"/>
      <c r="I154" s="227"/>
      <c r="J154" s="40"/>
      <c r="K154" s="40"/>
      <c r="L154" s="44"/>
      <c r="M154" s="228"/>
      <c r="N154" s="229"/>
      <c r="O154" s="85"/>
      <c r="P154" s="85"/>
      <c r="Q154" s="85"/>
      <c r="R154" s="85"/>
      <c r="S154" s="85"/>
      <c r="T154" s="85"/>
      <c r="U154" s="86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81</v>
      </c>
    </row>
    <row r="155" s="14" customFormat="1">
      <c r="A155" s="14"/>
      <c r="B155" s="243"/>
      <c r="C155" s="244"/>
      <c r="D155" s="225" t="s">
        <v>146</v>
      </c>
      <c r="E155" s="245" t="s">
        <v>19</v>
      </c>
      <c r="F155" s="246" t="s">
        <v>397</v>
      </c>
      <c r="G155" s="244"/>
      <c r="H155" s="245" t="s">
        <v>19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0"/>
      <c r="U155" s="251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146</v>
      </c>
      <c r="AU155" s="252" t="s">
        <v>81</v>
      </c>
      <c r="AV155" s="14" t="s">
        <v>79</v>
      </c>
      <c r="AW155" s="14" t="s">
        <v>34</v>
      </c>
      <c r="AX155" s="14" t="s">
        <v>72</v>
      </c>
      <c r="AY155" s="252" t="s">
        <v>134</v>
      </c>
    </row>
    <row r="156" s="13" customFormat="1">
      <c r="A156" s="13"/>
      <c r="B156" s="232"/>
      <c r="C156" s="233"/>
      <c r="D156" s="225" t="s">
        <v>146</v>
      </c>
      <c r="E156" s="234" t="s">
        <v>19</v>
      </c>
      <c r="F156" s="235" t="s">
        <v>79</v>
      </c>
      <c r="G156" s="233"/>
      <c r="H156" s="236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0"/>
      <c r="U156" s="241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146</v>
      </c>
      <c r="AU156" s="242" t="s">
        <v>81</v>
      </c>
      <c r="AV156" s="13" t="s">
        <v>81</v>
      </c>
      <c r="AW156" s="13" t="s">
        <v>34</v>
      </c>
      <c r="AX156" s="13" t="s">
        <v>72</v>
      </c>
      <c r="AY156" s="242" t="s">
        <v>134</v>
      </c>
    </row>
    <row r="157" s="15" customFormat="1">
      <c r="A157" s="15"/>
      <c r="B157" s="256"/>
      <c r="C157" s="257"/>
      <c r="D157" s="225" t="s">
        <v>146</v>
      </c>
      <c r="E157" s="258" t="s">
        <v>19</v>
      </c>
      <c r="F157" s="259" t="s">
        <v>368</v>
      </c>
      <c r="G157" s="257"/>
      <c r="H157" s="260">
        <v>1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4"/>
      <c r="U157" s="26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6" t="s">
        <v>146</v>
      </c>
      <c r="AU157" s="266" t="s">
        <v>81</v>
      </c>
      <c r="AV157" s="15" t="s">
        <v>141</v>
      </c>
      <c r="AW157" s="15" t="s">
        <v>34</v>
      </c>
      <c r="AX157" s="15" t="s">
        <v>79</v>
      </c>
      <c r="AY157" s="266" t="s">
        <v>134</v>
      </c>
    </row>
    <row r="158" s="2" customFormat="1" ht="16.5" customHeight="1">
      <c r="A158" s="38"/>
      <c r="B158" s="39"/>
      <c r="C158" s="212" t="s">
        <v>212</v>
      </c>
      <c r="D158" s="212" t="s">
        <v>136</v>
      </c>
      <c r="E158" s="213" t="s">
        <v>436</v>
      </c>
      <c r="F158" s="214" t="s">
        <v>437</v>
      </c>
      <c r="G158" s="215" t="s">
        <v>281</v>
      </c>
      <c r="H158" s="216">
        <v>1</v>
      </c>
      <c r="I158" s="217"/>
      <c r="J158" s="218">
        <f>ROUND(I158*H158,2)</f>
        <v>0</v>
      </c>
      <c r="K158" s="214" t="s">
        <v>19</v>
      </c>
      <c r="L158" s="44"/>
      <c r="M158" s="219" t="s">
        <v>19</v>
      </c>
      <c r="N158" s="220" t="s">
        <v>45</v>
      </c>
      <c r="O158" s="85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1">
        <f>S158*H158</f>
        <v>0</v>
      </c>
      <c r="U158" s="222" t="s">
        <v>19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141</v>
      </c>
      <c r="AT158" s="223" t="s">
        <v>136</v>
      </c>
      <c r="AU158" s="223" t="s">
        <v>81</v>
      </c>
      <c r="AY158" s="17" t="s">
        <v>134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141</v>
      </c>
      <c r="BK158" s="224">
        <f>ROUND(I158*H158,2)</f>
        <v>0</v>
      </c>
      <c r="BL158" s="17" t="s">
        <v>141</v>
      </c>
      <c r="BM158" s="223" t="s">
        <v>438</v>
      </c>
    </row>
    <row r="159" s="2" customFormat="1">
      <c r="A159" s="38"/>
      <c r="B159" s="39"/>
      <c r="C159" s="40"/>
      <c r="D159" s="225" t="s">
        <v>143</v>
      </c>
      <c r="E159" s="40"/>
      <c r="F159" s="226" t="s">
        <v>437</v>
      </c>
      <c r="G159" s="40"/>
      <c r="H159" s="40"/>
      <c r="I159" s="227"/>
      <c r="J159" s="40"/>
      <c r="K159" s="40"/>
      <c r="L159" s="44"/>
      <c r="M159" s="228"/>
      <c r="N159" s="229"/>
      <c r="O159" s="85"/>
      <c r="P159" s="85"/>
      <c r="Q159" s="85"/>
      <c r="R159" s="85"/>
      <c r="S159" s="85"/>
      <c r="T159" s="85"/>
      <c r="U159" s="86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143</v>
      </c>
      <c r="AU159" s="17" t="s">
        <v>81</v>
      </c>
    </row>
    <row r="160" s="14" customFormat="1">
      <c r="A160" s="14"/>
      <c r="B160" s="243"/>
      <c r="C160" s="244"/>
      <c r="D160" s="225" t="s">
        <v>146</v>
      </c>
      <c r="E160" s="245" t="s">
        <v>19</v>
      </c>
      <c r="F160" s="246" t="s">
        <v>397</v>
      </c>
      <c r="G160" s="244"/>
      <c r="H160" s="245" t="s">
        <v>19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0"/>
      <c r="U160" s="251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146</v>
      </c>
      <c r="AU160" s="252" t="s">
        <v>81</v>
      </c>
      <c r="AV160" s="14" t="s">
        <v>79</v>
      </c>
      <c r="AW160" s="14" t="s">
        <v>34</v>
      </c>
      <c r="AX160" s="14" t="s">
        <v>72</v>
      </c>
      <c r="AY160" s="252" t="s">
        <v>134</v>
      </c>
    </row>
    <row r="161" s="13" customFormat="1">
      <c r="A161" s="13"/>
      <c r="B161" s="232"/>
      <c r="C161" s="233"/>
      <c r="D161" s="225" t="s">
        <v>146</v>
      </c>
      <c r="E161" s="234" t="s">
        <v>19</v>
      </c>
      <c r="F161" s="235" t="s">
        <v>79</v>
      </c>
      <c r="G161" s="233"/>
      <c r="H161" s="236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0"/>
      <c r="U161" s="241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146</v>
      </c>
      <c r="AU161" s="242" t="s">
        <v>81</v>
      </c>
      <c r="AV161" s="13" t="s">
        <v>81</v>
      </c>
      <c r="AW161" s="13" t="s">
        <v>34</v>
      </c>
      <c r="AX161" s="13" t="s">
        <v>72</v>
      </c>
      <c r="AY161" s="242" t="s">
        <v>134</v>
      </c>
    </row>
    <row r="162" s="15" customFormat="1">
      <c r="A162" s="15"/>
      <c r="B162" s="256"/>
      <c r="C162" s="257"/>
      <c r="D162" s="225" t="s">
        <v>146</v>
      </c>
      <c r="E162" s="258" t="s">
        <v>19</v>
      </c>
      <c r="F162" s="259" t="s">
        <v>368</v>
      </c>
      <c r="G162" s="257"/>
      <c r="H162" s="260">
        <v>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4"/>
      <c r="U162" s="26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146</v>
      </c>
      <c r="AU162" s="266" t="s">
        <v>81</v>
      </c>
      <c r="AV162" s="15" t="s">
        <v>141</v>
      </c>
      <c r="AW162" s="15" t="s">
        <v>34</v>
      </c>
      <c r="AX162" s="15" t="s">
        <v>79</v>
      </c>
      <c r="AY162" s="266" t="s">
        <v>134</v>
      </c>
    </row>
    <row r="163" s="2" customFormat="1" ht="24.15" customHeight="1">
      <c r="A163" s="38"/>
      <c r="B163" s="39"/>
      <c r="C163" s="212" t="s">
        <v>219</v>
      </c>
      <c r="D163" s="212" t="s">
        <v>136</v>
      </c>
      <c r="E163" s="213" t="s">
        <v>439</v>
      </c>
      <c r="F163" s="214" t="s">
        <v>440</v>
      </c>
      <c r="G163" s="215" t="s">
        <v>281</v>
      </c>
      <c r="H163" s="216">
        <v>1</v>
      </c>
      <c r="I163" s="217"/>
      <c r="J163" s="218">
        <f>ROUND(I163*H163,2)</f>
        <v>0</v>
      </c>
      <c r="K163" s="214" t="s">
        <v>19</v>
      </c>
      <c r="L163" s="44"/>
      <c r="M163" s="219" t="s">
        <v>19</v>
      </c>
      <c r="N163" s="220" t="s">
        <v>45</v>
      </c>
      <c r="O163" s="85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1">
        <f>S163*H163</f>
        <v>0</v>
      </c>
      <c r="U163" s="222" t="s">
        <v>19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141</v>
      </c>
      <c r="AT163" s="223" t="s">
        <v>136</v>
      </c>
      <c r="AU163" s="223" t="s">
        <v>81</v>
      </c>
      <c r="AY163" s="17" t="s">
        <v>134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141</v>
      </c>
      <c r="BK163" s="224">
        <f>ROUND(I163*H163,2)</f>
        <v>0</v>
      </c>
      <c r="BL163" s="17" t="s">
        <v>141</v>
      </c>
      <c r="BM163" s="223" t="s">
        <v>441</v>
      </c>
    </row>
    <row r="164" s="2" customFormat="1">
      <c r="A164" s="38"/>
      <c r="B164" s="39"/>
      <c r="C164" s="40"/>
      <c r="D164" s="225" t="s">
        <v>143</v>
      </c>
      <c r="E164" s="40"/>
      <c r="F164" s="226" t="s">
        <v>440</v>
      </c>
      <c r="G164" s="40"/>
      <c r="H164" s="40"/>
      <c r="I164" s="227"/>
      <c r="J164" s="40"/>
      <c r="K164" s="40"/>
      <c r="L164" s="44"/>
      <c r="M164" s="228"/>
      <c r="N164" s="229"/>
      <c r="O164" s="85"/>
      <c r="P164" s="85"/>
      <c r="Q164" s="85"/>
      <c r="R164" s="85"/>
      <c r="S164" s="85"/>
      <c r="T164" s="85"/>
      <c r="U164" s="86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143</v>
      </c>
      <c r="AU164" s="17" t="s">
        <v>81</v>
      </c>
    </row>
    <row r="165" s="14" customFormat="1">
      <c r="A165" s="14"/>
      <c r="B165" s="243"/>
      <c r="C165" s="244"/>
      <c r="D165" s="225" t="s">
        <v>146</v>
      </c>
      <c r="E165" s="245" t="s">
        <v>19</v>
      </c>
      <c r="F165" s="246" t="s">
        <v>397</v>
      </c>
      <c r="G165" s="244"/>
      <c r="H165" s="245" t="s">
        <v>19</v>
      </c>
      <c r="I165" s="247"/>
      <c r="J165" s="244"/>
      <c r="K165" s="244"/>
      <c r="L165" s="248"/>
      <c r="M165" s="249"/>
      <c r="N165" s="250"/>
      <c r="O165" s="250"/>
      <c r="P165" s="250"/>
      <c r="Q165" s="250"/>
      <c r="R165" s="250"/>
      <c r="S165" s="250"/>
      <c r="T165" s="250"/>
      <c r="U165" s="251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146</v>
      </c>
      <c r="AU165" s="252" t="s">
        <v>81</v>
      </c>
      <c r="AV165" s="14" t="s">
        <v>79</v>
      </c>
      <c r="AW165" s="14" t="s">
        <v>34</v>
      </c>
      <c r="AX165" s="14" t="s">
        <v>72</v>
      </c>
      <c r="AY165" s="252" t="s">
        <v>134</v>
      </c>
    </row>
    <row r="166" s="13" customFormat="1">
      <c r="A166" s="13"/>
      <c r="B166" s="232"/>
      <c r="C166" s="233"/>
      <c r="D166" s="225" t="s">
        <v>146</v>
      </c>
      <c r="E166" s="234" t="s">
        <v>19</v>
      </c>
      <c r="F166" s="235" t="s">
        <v>79</v>
      </c>
      <c r="G166" s="233"/>
      <c r="H166" s="236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0"/>
      <c r="U166" s="241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146</v>
      </c>
      <c r="AU166" s="242" t="s">
        <v>81</v>
      </c>
      <c r="AV166" s="13" t="s">
        <v>81</v>
      </c>
      <c r="AW166" s="13" t="s">
        <v>34</v>
      </c>
      <c r="AX166" s="13" t="s">
        <v>72</v>
      </c>
      <c r="AY166" s="242" t="s">
        <v>134</v>
      </c>
    </row>
    <row r="167" s="15" customFormat="1">
      <c r="A167" s="15"/>
      <c r="B167" s="256"/>
      <c r="C167" s="257"/>
      <c r="D167" s="225" t="s">
        <v>146</v>
      </c>
      <c r="E167" s="258" t="s">
        <v>19</v>
      </c>
      <c r="F167" s="259" t="s">
        <v>368</v>
      </c>
      <c r="G167" s="257"/>
      <c r="H167" s="260">
        <v>1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4"/>
      <c r="U167" s="26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146</v>
      </c>
      <c r="AU167" s="266" t="s">
        <v>81</v>
      </c>
      <c r="AV167" s="15" t="s">
        <v>141</v>
      </c>
      <c r="AW167" s="15" t="s">
        <v>34</v>
      </c>
      <c r="AX167" s="15" t="s">
        <v>79</v>
      </c>
      <c r="AY167" s="266" t="s">
        <v>134</v>
      </c>
    </row>
    <row r="168" s="2" customFormat="1" ht="16.5" customHeight="1">
      <c r="A168" s="38"/>
      <c r="B168" s="39"/>
      <c r="C168" s="212" t="s">
        <v>8</v>
      </c>
      <c r="D168" s="212" t="s">
        <v>136</v>
      </c>
      <c r="E168" s="213" t="s">
        <v>442</v>
      </c>
      <c r="F168" s="214" t="s">
        <v>443</v>
      </c>
      <c r="G168" s="215" t="s">
        <v>281</v>
      </c>
      <c r="H168" s="216">
        <v>1</v>
      </c>
      <c r="I168" s="217"/>
      <c r="J168" s="218">
        <f>ROUND(I168*H168,2)</f>
        <v>0</v>
      </c>
      <c r="K168" s="214" t="s">
        <v>19</v>
      </c>
      <c r="L168" s="44"/>
      <c r="M168" s="219" t="s">
        <v>19</v>
      </c>
      <c r="N168" s="220" t="s">
        <v>45</v>
      </c>
      <c r="O168" s="85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1">
        <f>S168*H168</f>
        <v>0</v>
      </c>
      <c r="U168" s="222" t="s">
        <v>19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141</v>
      </c>
      <c r="AT168" s="223" t="s">
        <v>136</v>
      </c>
      <c r="AU168" s="223" t="s">
        <v>81</v>
      </c>
      <c r="AY168" s="17" t="s">
        <v>134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141</v>
      </c>
      <c r="BK168" s="224">
        <f>ROUND(I168*H168,2)</f>
        <v>0</v>
      </c>
      <c r="BL168" s="17" t="s">
        <v>141</v>
      </c>
      <c r="BM168" s="223" t="s">
        <v>444</v>
      </c>
    </row>
    <row r="169" s="2" customFormat="1">
      <c r="A169" s="38"/>
      <c r="B169" s="39"/>
      <c r="C169" s="40"/>
      <c r="D169" s="225" t="s">
        <v>143</v>
      </c>
      <c r="E169" s="40"/>
      <c r="F169" s="226" t="s">
        <v>445</v>
      </c>
      <c r="G169" s="40"/>
      <c r="H169" s="40"/>
      <c r="I169" s="227"/>
      <c r="J169" s="40"/>
      <c r="K169" s="40"/>
      <c r="L169" s="44"/>
      <c r="M169" s="228"/>
      <c r="N169" s="229"/>
      <c r="O169" s="85"/>
      <c r="P169" s="85"/>
      <c r="Q169" s="85"/>
      <c r="R169" s="85"/>
      <c r="S169" s="85"/>
      <c r="T169" s="85"/>
      <c r="U169" s="86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143</v>
      </c>
      <c r="AU169" s="17" t="s">
        <v>81</v>
      </c>
    </row>
    <row r="170" s="2" customFormat="1" ht="16.5" customHeight="1">
      <c r="A170" s="38"/>
      <c r="B170" s="39"/>
      <c r="C170" s="212" t="s">
        <v>230</v>
      </c>
      <c r="D170" s="212" t="s">
        <v>136</v>
      </c>
      <c r="E170" s="213" t="s">
        <v>446</v>
      </c>
      <c r="F170" s="214" t="s">
        <v>447</v>
      </c>
      <c r="G170" s="215" t="s">
        <v>281</v>
      </c>
      <c r="H170" s="216">
        <v>1</v>
      </c>
      <c r="I170" s="217"/>
      <c r="J170" s="218">
        <f>ROUND(I170*H170,2)</f>
        <v>0</v>
      </c>
      <c r="K170" s="214" t="s">
        <v>19</v>
      </c>
      <c r="L170" s="44"/>
      <c r="M170" s="219" t="s">
        <v>19</v>
      </c>
      <c r="N170" s="220" t="s">
        <v>45</v>
      </c>
      <c r="O170" s="85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1">
        <f>S170*H170</f>
        <v>0</v>
      </c>
      <c r="U170" s="222" t="s">
        <v>19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141</v>
      </c>
      <c r="AT170" s="223" t="s">
        <v>136</v>
      </c>
      <c r="AU170" s="223" t="s">
        <v>81</v>
      </c>
      <c r="AY170" s="17" t="s">
        <v>134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141</v>
      </c>
      <c r="BK170" s="224">
        <f>ROUND(I170*H170,2)</f>
        <v>0</v>
      </c>
      <c r="BL170" s="17" t="s">
        <v>141</v>
      </c>
      <c r="BM170" s="223" t="s">
        <v>448</v>
      </c>
    </row>
    <row r="171" s="2" customFormat="1">
      <c r="A171" s="38"/>
      <c r="B171" s="39"/>
      <c r="C171" s="40"/>
      <c r="D171" s="225" t="s">
        <v>143</v>
      </c>
      <c r="E171" s="40"/>
      <c r="F171" s="226" t="s">
        <v>449</v>
      </c>
      <c r="G171" s="40"/>
      <c r="H171" s="40"/>
      <c r="I171" s="227"/>
      <c r="J171" s="40"/>
      <c r="K171" s="40"/>
      <c r="L171" s="44"/>
      <c r="M171" s="228"/>
      <c r="N171" s="229"/>
      <c r="O171" s="85"/>
      <c r="P171" s="85"/>
      <c r="Q171" s="85"/>
      <c r="R171" s="85"/>
      <c r="S171" s="85"/>
      <c r="T171" s="85"/>
      <c r="U171" s="86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143</v>
      </c>
      <c r="AU171" s="17" t="s">
        <v>81</v>
      </c>
    </row>
    <row r="172" s="14" customFormat="1">
      <c r="A172" s="14"/>
      <c r="B172" s="243"/>
      <c r="C172" s="244"/>
      <c r="D172" s="225" t="s">
        <v>146</v>
      </c>
      <c r="E172" s="245" t="s">
        <v>19</v>
      </c>
      <c r="F172" s="246" t="s">
        <v>450</v>
      </c>
      <c r="G172" s="244"/>
      <c r="H172" s="245" t="s">
        <v>19</v>
      </c>
      <c r="I172" s="247"/>
      <c r="J172" s="244"/>
      <c r="K172" s="244"/>
      <c r="L172" s="248"/>
      <c r="M172" s="249"/>
      <c r="N172" s="250"/>
      <c r="O172" s="250"/>
      <c r="P172" s="250"/>
      <c r="Q172" s="250"/>
      <c r="R172" s="250"/>
      <c r="S172" s="250"/>
      <c r="T172" s="250"/>
      <c r="U172" s="251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146</v>
      </c>
      <c r="AU172" s="252" t="s">
        <v>81</v>
      </c>
      <c r="AV172" s="14" t="s">
        <v>79</v>
      </c>
      <c r="AW172" s="14" t="s">
        <v>34</v>
      </c>
      <c r="AX172" s="14" t="s">
        <v>72</v>
      </c>
      <c r="AY172" s="252" t="s">
        <v>134</v>
      </c>
    </row>
    <row r="173" s="14" customFormat="1">
      <c r="A173" s="14"/>
      <c r="B173" s="243"/>
      <c r="C173" s="244"/>
      <c r="D173" s="225" t="s">
        <v>146</v>
      </c>
      <c r="E173" s="245" t="s">
        <v>19</v>
      </c>
      <c r="F173" s="246" t="s">
        <v>451</v>
      </c>
      <c r="G173" s="244"/>
      <c r="H173" s="245" t="s">
        <v>19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0"/>
      <c r="U173" s="251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146</v>
      </c>
      <c r="AU173" s="252" t="s">
        <v>81</v>
      </c>
      <c r="AV173" s="14" t="s">
        <v>79</v>
      </c>
      <c r="AW173" s="14" t="s">
        <v>34</v>
      </c>
      <c r="AX173" s="14" t="s">
        <v>72</v>
      </c>
      <c r="AY173" s="252" t="s">
        <v>134</v>
      </c>
    </row>
    <row r="174" s="14" customFormat="1">
      <c r="A174" s="14"/>
      <c r="B174" s="243"/>
      <c r="C174" s="244"/>
      <c r="D174" s="225" t="s">
        <v>146</v>
      </c>
      <c r="E174" s="245" t="s">
        <v>19</v>
      </c>
      <c r="F174" s="246" t="s">
        <v>452</v>
      </c>
      <c r="G174" s="244"/>
      <c r="H174" s="245" t="s">
        <v>19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0"/>
      <c r="U174" s="251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146</v>
      </c>
      <c r="AU174" s="252" t="s">
        <v>81</v>
      </c>
      <c r="AV174" s="14" t="s">
        <v>79</v>
      </c>
      <c r="AW174" s="14" t="s">
        <v>34</v>
      </c>
      <c r="AX174" s="14" t="s">
        <v>72</v>
      </c>
      <c r="AY174" s="252" t="s">
        <v>134</v>
      </c>
    </row>
    <row r="175" s="14" customFormat="1">
      <c r="A175" s="14"/>
      <c r="B175" s="243"/>
      <c r="C175" s="244"/>
      <c r="D175" s="225" t="s">
        <v>146</v>
      </c>
      <c r="E175" s="245" t="s">
        <v>19</v>
      </c>
      <c r="F175" s="246" t="s">
        <v>453</v>
      </c>
      <c r="G175" s="244"/>
      <c r="H175" s="245" t="s">
        <v>19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0"/>
      <c r="U175" s="251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146</v>
      </c>
      <c r="AU175" s="252" t="s">
        <v>81</v>
      </c>
      <c r="AV175" s="14" t="s">
        <v>79</v>
      </c>
      <c r="AW175" s="14" t="s">
        <v>34</v>
      </c>
      <c r="AX175" s="14" t="s">
        <v>72</v>
      </c>
      <c r="AY175" s="252" t="s">
        <v>134</v>
      </c>
    </row>
    <row r="176" s="14" customFormat="1">
      <c r="A176" s="14"/>
      <c r="B176" s="243"/>
      <c r="C176" s="244"/>
      <c r="D176" s="225" t="s">
        <v>146</v>
      </c>
      <c r="E176" s="245" t="s">
        <v>19</v>
      </c>
      <c r="F176" s="246" t="s">
        <v>454</v>
      </c>
      <c r="G176" s="244"/>
      <c r="H176" s="245" t="s">
        <v>19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0"/>
      <c r="U176" s="251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146</v>
      </c>
      <c r="AU176" s="252" t="s">
        <v>81</v>
      </c>
      <c r="AV176" s="14" t="s">
        <v>79</v>
      </c>
      <c r="AW176" s="14" t="s">
        <v>34</v>
      </c>
      <c r="AX176" s="14" t="s">
        <v>72</v>
      </c>
      <c r="AY176" s="252" t="s">
        <v>134</v>
      </c>
    </row>
    <row r="177" s="14" customFormat="1">
      <c r="A177" s="14"/>
      <c r="B177" s="243"/>
      <c r="C177" s="244"/>
      <c r="D177" s="225" t="s">
        <v>146</v>
      </c>
      <c r="E177" s="245" t="s">
        <v>19</v>
      </c>
      <c r="F177" s="246" t="s">
        <v>455</v>
      </c>
      <c r="G177" s="244"/>
      <c r="H177" s="245" t="s">
        <v>19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0"/>
      <c r="U177" s="251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146</v>
      </c>
      <c r="AU177" s="252" t="s">
        <v>81</v>
      </c>
      <c r="AV177" s="14" t="s">
        <v>79</v>
      </c>
      <c r="AW177" s="14" t="s">
        <v>34</v>
      </c>
      <c r="AX177" s="14" t="s">
        <v>72</v>
      </c>
      <c r="AY177" s="252" t="s">
        <v>134</v>
      </c>
    </row>
    <row r="178" s="14" customFormat="1">
      <c r="A178" s="14"/>
      <c r="B178" s="243"/>
      <c r="C178" s="244"/>
      <c r="D178" s="225" t="s">
        <v>146</v>
      </c>
      <c r="E178" s="245" t="s">
        <v>19</v>
      </c>
      <c r="F178" s="246" t="s">
        <v>456</v>
      </c>
      <c r="G178" s="244"/>
      <c r="H178" s="245" t="s">
        <v>19</v>
      </c>
      <c r="I178" s="247"/>
      <c r="J178" s="244"/>
      <c r="K178" s="244"/>
      <c r="L178" s="248"/>
      <c r="M178" s="249"/>
      <c r="N178" s="250"/>
      <c r="O178" s="250"/>
      <c r="P178" s="250"/>
      <c r="Q178" s="250"/>
      <c r="R178" s="250"/>
      <c r="S178" s="250"/>
      <c r="T178" s="250"/>
      <c r="U178" s="251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146</v>
      </c>
      <c r="AU178" s="252" t="s">
        <v>81</v>
      </c>
      <c r="AV178" s="14" t="s">
        <v>79</v>
      </c>
      <c r="AW178" s="14" t="s">
        <v>34</v>
      </c>
      <c r="AX178" s="14" t="s">
        <v>72</v>
      </c>
      <c r="AY178" s="252" t="s">
        <v>134</v>
      </c>
    </row>
    <row r="179" s="13" customFormat="1">
      <c r="A179" s="13"/>
      <c r="B179" s="232"/>
      <c r="C179" s="233"/>
      <c r="D179" s="225" t="s">
        <v>146</v>
      </c>
      <c r="E179" s="234" t="s">
        <v>19</v>
      </c>
      <c r="F179" s="235" t="s">
        <v>79</v>
      </c>
      <c r="G179" s="233"/>
      <c r="H179" s="236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0"/>
      <c r="U179" s="241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146</v>
      </c>
      <c r="AU179" s="242" t="s">
        <v>81</v>
      </c>
      <c r="AV179" s="13" t="s">
        <v>81</v>
      </c>
      <c r="AW179" s="13" t="s">
        <v>34</v>
      </c>
      <c r="AX179" s="13" t="s">
        <v>72</v>
      </c>
      <c r="AY179" s="242" t="s">
        <v>134</v>
      </c>
    </row>
    <row r="180" s="15" customFormat="1">
      <c r="A180" s="15"/>
      <c r="B180" s="256"/>
      <c r="C180" s="257"/>
      <c r="D180" s="225" t="s">
        <v>146</v>
      </c>
      <c r="E180" s="258" t="s">
        <v>19</v>
      </c>
      <c r="F180" s="259" t="s">
        <v>368</v>
      </c>
      <c r="G180" s="257"/>
      <c r="H180" s="260">
        <v>1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4"/>
      <c r="U180" s="26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146</v>
      </c>
      <c r="AU180" s="266" t="s">
        <v>81</v>
      </c>
      <c r="AV180" s="15" t="s">
        <v>141</v>
      </c>
      <c r="AW180" s="15" t="s">
        <v>34</v>
      </c>
      <c r="AX180" s="15" t="s">
        <v>79</v>
      </c>
      <c r="AY180" s="266" t="s">
        <v>134</v>
      </c>
    </row>
    <row r="181" s="2" customFormat="1" ht="62.7" customHeight="1">
      <c r="A181" s="38"/>
      <c r="B181" s="39"/>
      <c r="C181" s="212" t="s">
        <v>425</v>
      </c>
      <c r="D181" s="212" t="s">
        <v>136</v>
      </c>
      <c r="E181" s="213" t="s">
        <v>574</v>
      </c>
      <c r="F181" s="214" t="s">
        <v>575</v>
      </c>
      <c r="G181" s="215" t="s">
        <v>281</v>
      </c>
      <c r="H181" s="216">
        <v>1</v>
      </c>
      <c r="I181" s="217"/>
      <c r="J181" s="218">
        <f>ROUND(I181*H181,2)</f>
        <v>0</v>
      </c>
      <c r="K181" s="214" t="s">
        <v>19</v>
      </c>
      <c r="L181" s="44"/>
      <c r="M181" s="219" t="s">
        <v>19</v>
      </c>
      <c r="N181" s="220" t="s">
        <v>45</v>
      </c>
      <c r="O181" s="85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1">
        <f>S181*H181</f>
        <v>0</v>
      </c>
      <c r="U181" s="222" t="s">
        <v>19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141</v>
      </c>
      <c r="AT181" s="223" t="s">
        <v>136</v>
      </c>
      <c r="AU181" s="223" t="s">
        <v>81</v>
      </c>
      <c r="AY181" s="17" t="s">
        <v>134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141</v>
      </c>
      <c r="BK181" s="224">
        <f>ROUND(I181*H181,2)</f>
        <v>0</v>
      </c>
      <c r="BL181" s="17" t="s">
        <v>141</v>
      </c>
      <c r="BM181" s="223" t="s">
        <v>576</v>
      </c>
    </row>
    <row r="182" s="2" customFormat="1">
      <c r="A182" s="38"/>
      <c r="B182" s="39"/>
      <c r="C182" s="40"/>
      <c r="D182" s="225" t="s">
        <v>143</v>
      </c>
      <c r="E182" s="40"/>
      <c r="F182" s="226" t="s">
        <v>575</v>
      </c>
      <c r="G182" s="40"/>
      <c r="H182" s="40"/>
      <c r="I182" s="227"/>
      <c r="J182" s="40"/>
      <c r="K182" s="40"/>
      <c r="L182" s="44"/>
      <c r="M182" s="228"/>
      <c r="N182" s="229"/>
      <c r="O182" s="85"/>
      <c r="P182" s="85"/>
      <c r="Q182" s="85"/>
      <c r="R182" s="85"/>
      <c r="S182" s="85"/>
      <c r="T182" s="85"/>
      <c r="U182" s="86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143</v>
      </c>
      <c r="AU182" s="17" t="s">
        <v>81</v>
      </c>
    </row>
    <row r="183" s="14" customFormat="1">
      <c r="A183" s="14"/>
      <c r="B183" s="243"/>
      <c r="C183" s="244"/>
      <c r="D183" s="225" t="s">
        <v>146</v>
      </c>
      <c r="E183" s="245" t="s">
        <v>19</v>
      </c>
      <c r="F183" s="246" t="s">
        <v>577</v>
      </c>
      <c r="G183" s="244"/>
      <c r="H183" s="245" t="s">
        <v>19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0"/>
      <c r="U183" s="251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146</v>
      </c>
      <c r="AU183" s="252" t="s">
        <v>81</v>
      </c>
      <c r="AV183" s="14" t="s">
        <v>79</v>
      </c>
      <c r="AW183" s="14" t="s">
        <v>34</v>
      </c>
      <c r="AX183" s="14" t="s">
        <v>72</v>
      </c>
      <c r="AY183" s="252" t="s">
        <v>134</v>
      </c>
    </row>
    <row r="184" s="13" customFormat="1">
      <c r="A184" s="13"/>
      <c r="B184" s="232"/>
      <c r="C184" s="233"/>
      <c r="D184" s="225" t="s">
        <v>146</v>
      </c>
      <c r="E184" s="234" t="s">
        <v>19</v>
      </c>
      <c r="F184" s="235" t="s">
        <v>79</v>
      </c>
      <c r="G184" s="233"/>
      <c r="H184" s="236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0"/>
      <c r="U184" s="241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146</v>
      </c>
      <c r="AU184" s="242" t="s">
        <v>81</v>
      </c>
      <c r="AV184" s="13" t="s">
        <v>81</v>
      </c>
      <c r="AW184" s="13" t="s">
        <v>34</v>
      </c>
      <c r="AX184" s="13" t="s">
        <v>72</v>
      </c>
      <c r="AY184" s="242" t="s">
        <v>134</v>
      </c>
    </row>
    <row r="185" s="15" customFormat="1">
      <c r="A185" s="15"/>
      <c r="B185" s="256"/>
      <c r="C185" s="257"/>
      <c r="D185" s="225" t="s">
        <v>146</v>
      </c>
      <c r="E185" s="258" t="s">
        <v>19</v>
      </c>
      <c r="F185" s="259" t="s">
        <v>368</v>
      </c>
      <c r="G185" s="257"/>
      <c r="H185" s="260">
        <v>1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4"/>
      <c r="U185" s="26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146</v>
      </c>
      <c r="AU185" s="266" t="s">
        <v>81</v>
      </c>
      <c r="AV185" s="15" t="s">
        <v>141</v>
      </c>
      <c r="AW185" s="15" t="s">
        <v>34</v>
      </c>
      <c r="AX185" s="15" t="s">
        <v>79</v>
      </c>
      <c r="AY185" s="266" t="s">
        <v>134</v>
      </c>
    </row>
    <row r="186" s="2" customFormat="1" ht="16.5" customHeight="1">
      <c r="A186" s="38"/>
      <c r="B186" s="39"/>
      <c r="C186" s="212" t="s">
        <v>7</v>
      </c>
      <c r="D186" s="212" t="s">
        <v>136</v>
      </c>
      <c r="E186" s="213" t="s">
        <v>302</v>
      </c>
      <c r="F186" s="214" t="s">
        <v>303</v>
      </c>
      <c r="G186" s="215" t="s">
        <v>281</v>
      </c>
      <c r="H186" s="216">
        <v>1</v>
      </c>
      <c r="I186" s="217"/>
      <c r="J186" s="218">
        <f>ROUND(I186*H186,2)</f>
        <v>0</v>
      </c>
      <c r="K186" s="214" t="s">
        <v>19</v>
      </c>
      <c r="L186" s="44"/>
      <c r="M186" s="219" t="s">
        <v>19</v>
      </c>
      <c r="N186" s="220" t="s">
        <v>45</v>
      </c>
      <c r="O186" s="85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1">
        <f>S186*H186</f>
        <v>0</v>
      </c>
      <c r="U186" s="222" t="s">
        <v>19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141</v>
      </c>
      <c r="AT186" s="223" t="s">
        <v>136</v>
      </c>
      <c r="AU186" s="223" t="s">
        <v>81</v>
      </c>
      <c r="AY186" s="17" t="s">
        <v>134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141</v>
      </c>
      <c r="BK186" s="224">
        <f>ROUND(I186*H186,2)</f>
        <v>0</v>
      </c>
      <c r="BL186" s="17" t="s">
        <v>141</v>
      </c>
      <c r="BM186" s="223" t="s">
        <v>578</v>
      </c>
    </row>
    <row r="187" s="2" customFormat="1">
      <c r="A187" s="38"/>
      <c r="B187" s="39"/>
      <c r="C187" s="40"/>
      <c r="D187" s="225" t="s">
        <v>143</v>
      </c>
      <c r="E187" s="40"/>
      <c r="F187" s="226" t="s">
        <v>303</v>
      </c>
      <c r="G187" s="40"/>
      <c r="H187" s="40"/>
      <c r="I187" s="227"/>
      <c r="J187" s="40"/>
      <c r="K187" s="40"/>
      <c r="L187" s="44"/>
      <c r="M187" s="228"/>
      <c r="N187" s="229"/>
      <c r="O187" s="85"/>
      <c r="P187" s="85"/>
      <c r="Q187" s="85"/>
      <c r="R187" s="85"/>
      <c r="S187" s="85"/>
      <c r="T187" s="85"/>
      <c r="U187" s="86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143</v>
      </c>
      <c r="AU187" s="17" t="s">
        <v>81</v>
      </c>
    </row>
    <row r="188" s="14" customFormat="1">
      <c r="A188" s="14"/>
      <c r="B188" s="243"/>
      <c r="C188" s="244"/>
      <c r="D188" s="225" t="s">
        <v>146</v>
      </c>
      <c r="E188" s="245" t="s">
        <v>19</v>
      </c>
      <c r="F188" s="246" t="s">
        <v>161</v>
      </c>
      <c r="G188" s="244"/>
      <c r="H188" s="245" t="s">
        <v>19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0"/>
      <c r="U188" s="251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146</v>
      </c>
      <c r="AU188" s="252" t="s">
        <v>81</v>
      </c>
      <c r="AV188" s="14" t="s">
        <v>79</v>
      </c>
      <c r="AW188" s="14" t="s">
        <v>34</v>
      </c>
      <c r="AX188" s="14" t="s">
        <v>72</v>
      </c>
      <c r="AY188" s="252" t="s">
        <v>134</v>
      </c>
    </row>
    <row r="189" s="14" customFormat="1">
      <c r="A189" s="14"/>
      <c r="B189" s="243"/>
      <c r="C189" s="244"/>
      <c r="D189" s="225" t="s">
        <v>146</v>
      </c>
      <c r="E189" s="245" t="s">
        <v>19</v>
      </c>
      <c r="F189" s="246" t="s">
        <v>305</v>
      </c>
      <c r="G189" s="244"/>
      <c r="H189" s="245" t="s">
        <v>19</v>
      </c>
      <c r="I189" s="247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0"/>
      <c r="U189" s="251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146</v>
      </c>
      <c r="AU189" s="252" t="s">
        <v>81</v>
      </c>
      <c r="AV189" s="14" t="s">
        <v>79</v>
      </c>
      <c r="AW189" s="14" t="s">
        <v>34</v>
      </c>
      <c r="AX189" s="14" t="s">
        <v>72</v>
      </c>
      <c r="AY189" s="252" t="s">
        <v>134</v>
      </c>
    </row>
    <row r="190" s="14" customFormat="1">
      <c r="A190" s="14"/>
      <c r="B190" s="243"/>
      <c r="C190" s="244"/>
      <c r="D190" s="225" t="s">
        <v>146</v>
      </c>
      <c r="E190" s="245" t="s">
        <v>19</v>
      </c>
      <c r="F190" s="246" t="s">
        <v>306</v>
      </c>
      <c r="G190" s="244"/>
      <c r="H190" s="245" t="s">
        <v>19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0"/>
      <c r="U190" s="251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146</v>
      </c>
      <c r="AU190" s="252" t="s">
        <v>81</v>
      </c>
      <c r="AV190" s="14" t="s">
        <v>79</v>
      </c>
      <c r="AW190" s="14" t="s">
        <v>34</v>
      </c>
      <c r="AX190" s="14" t="s">
        <v>72</v>
      </c>
      <c r="AY190" s="252" t="s">
        <v>134</v>
      </c>
    </row>
    <row r="191" s="14" customFormat="1">
      <c r="A191" s="14"/>
      <c r="B191" s="243"/>
      <c r="C191" s="244"/>
      <c r="D191" s="225" t="s">
        <v>146</v>
      </c>
      <c r="E191" s="245" t="s">
        <v>19</v>
      </c>
      <c r="F191" s="246" t="s">
        <v>307</v>
      </c>
      <c r="G191" s="244"/>
      <c r="H191" s="245" t="s">
        <v>19</v>
      </c>
      <c r="I191" s="247"/>
      <c r="J191" s="244"/>
      <c r="K191" s="244"/>
      <c r="L191" s="248"/>
      <c r="M191" s="249"/>
      <c r="N191" s="250"/>
      <c r="O191" s="250"/>
      <c r="P191" s="250"/>
      <c r="Q191" s="250"/>
      <c r="R191" s="250"/>
      <c r="S191" s="250"/>
      <c r="T191" s="250"/>
      <c r="U191" s="251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146</v>
      </c>
      <c r="AU191" s="252" t="s">
        <v>81</v>
      </c>
      <c r="AV191" s="14" t="s">
        <v>79</v>
      </c>
      <c r="AW191" s="14" t="s">
        <v>34</v>
      </c>
      <c r="AX191" s="14" t="s">
        <v>72</v>
      </c>
      <c r="AY191" s="252" t="s">
        <v>134</v>
      </c>
    </row>
    <row r="192" s="14" customFormat="1">
      <c r="A192" s="14"/>
      <c r="B192" s="243"/>
      <c r="C192" s="244"/>
      <c r="D192" s="225" t="s">
        <v>146</v>
      </c>
      <c r="E192" s="245" t="s">
        <v>19</v>
      </c>
      <c r="F192" s="246" t="s">
        <v>308</v>
      </c>
      <c r="G192" s="244"/>
      <c r="H192" s="245" t="s">
        <v>19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0"/>
      <c r="U192" s="251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146</v>
      </c>
      <c r="AU192" s="252" t="s">
        <v>81</v>
      </c>
      <c r="AV192" s="14" t="s">
        <v>79</v>
      </c>
      <c r="AW192" s="14" t="s">
        <v>34</v>
      </c>
      <c r="AX192" s="14" t="s">
        <v>72</v>
      </c>
      <c r="AY192" s="252" t="s">
        <v>134</v>
      </c>
    </row>
    <row r="193" s="14" customFormat="1">
      <c r="A193" s="14"/>
      <c r="B193" s="243"/>
      <c r="C193" s="244"/>
      <c r="D193" s="225" t="s">
        <v>146</v>
      </c>
      <c r="E193" s="245" t="s">
        <v>19</v>
      </c>
      <c r="F193" s="246" t="s">
        <v>309</v>
      </c>
      <c r="G193" s="244"/>
      <c r="H193" s="245" t="s">
        <v>19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0"/>
      <c r="U193" s="251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146</v>
      </c>
      <c r="AU193" s="252" t="s">
        <v>81</v>
      </c>
      <c r="AV193" s="14" t="s">
        <v>79</v>
      </c>
      <c r="AW193" s="14" t="s">
        <v>34</v>
      </c>
      <c r="AX193" s="14" t="s">
        <v>72</v>
      </c>
      <c r="AY193" s="252" t="s">
        <v>134</v>
      </c>
    </row>
    <row r="194" s="14" customFormat="1">
      <c r="A194" s="14"/>
      <c r="B194" s="243"/>
      <c r="C194" s="244"/>
      <c r="D194" s="225" t="s">
        <v>146</v>
      </c>
      <c r="E194" s="245" t="s">
        <v>19</v>
      </c>
      <c r="F194" s="246" t="s">
        <v>310</v>
      </c>
      <c r="G194" s="244"/>
      <c r="H194" s="245" t="s">
        <v>19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0"/>
      <c r="U194" s="251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146</v>
      </c>
      <c r="AU194" s="252" t="s">
        <v>81</v>
      </c>
      <c r="AV194" s="14" t="s">
        <v>79</v>
      </c>
      <c r="AW194" s="14" t="s">
        <v>34</v>
      </c>
      <c r="AX194" s="14" t="s">
        <v>72</v>
      </c>
      <c r="AY194" s="252" t="s">
        <v>134</v>
      </c>
    </row>
    <row r="195" s="14" customFormat="1">
      <c r="A195" s="14"/>
      <c r="B195" s="243"/>
      <c r="C195" s="244"/>
      <c r="D195" s="225" t="s">
        <v>146</v>
      </c>
      <c r="E195" s="245" t="s">
        <v>19</v>
      </c>
      <c r="F195" s="246" t="s">
        <v>311</v>
      </c>
      <c r="G195" s="244"/>
      <c r="H195" s="245" t="s">
        <v>19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0"/>
      <c r="U195" s="251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146</v>
      </c>
      <c r="AU195" s="252" t="s">
        <v>81</v>
      </c>
      <c r="AV195" s="14" t="s">
        <v>79</v>
      </c>
      <c r="AW195" s="14" t="s">
        <v>34</v>
      </c>
      <c r="AX195" s="14" t="s">
        <v>72</v>
      </c>
      <c r="AY195" s="252" t="s">
        <v>134</v>
      </c>
    </row>
    <row r="196" s="14" customFormat="1">
      <c r="A196" s="14"/>
      <c r="B196" s="243"/>
      <c r="C196" s="244"/>
      <c r="D196" s="225" t="s">
        <v>146</v>
      </c>
      <c r="E196" s="245" t="s">
        <v>19</v>
      </c>
      <c r="F196" s="246" t="s">
        <v>397</v>
      </c>
      <c r="G196" s="244"/>
      <c r="H196" s="245" t="s">
        <v>19</v>
      </c>
      <c r="I196" s="247"/>
      <c r="J196" s="244"/>
      <c r="K196" s="244"/>
      <c r="L196" s="248"/>
      <c r="M196" s="249"/>
      <c r="N196" s="250"/>
      <c r="O196" s="250"/>
      <c r="P196" s="250"/>
      <c r="Q196" s="250"/>
      <c r="R196" s="250"/>
      <c r="S196" s="250"/>
      <c r="T196" s="250"/>
      <c r="U196" s="251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146</v>
      </c>
      <c r="AU196" s="252" t="s">
        <v>81</v>
      </c>
      <c r="AV196" s="14" t="s">
        <v>79</v>
      </c>
      <c r="AW196" s="14" t="s">
        <v>34</v>
      </c>
      <c r="AX196" s="14" t="s">
        <v>72</v>
      </c>
      <c r="AY196" s="252" t="s">
        <v>134</v>
      </c>
    </row>
    <row r="197" s="13" customFormat="1">
      <c r="A197" s="13"/>
      <c r="B197" s="232"/>
      <c r="C197" s="233"/>
      <c r="D197" s="225" t="s">
        <v>146</v>
      </c>
      <c r="E197" s="234" t="s">
        <v>19</v>
      </c>
      <c r="F197" s="235" t="s">
        <v>79</v>
      </c>
      <c r="G197" s="233"/>
      <c r="H197" s="236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0"/>
      <c r="U197" s="241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146</v>
      </c>
      <c r="AU197" s="242" t="s">
        <v>81</v>
      </c>
      <c r="AV197" s="13" t="s">
        <v>81</v>
      </c>
      <c r="AW197" s="13" t="s">
        <v>34</v>
      </c>
      <c r="AX197" s="13" t="s">
        <v>79</v>
      </c>
      <c r="AY197" s="242" t="s">
        <v>134</v>
      </c>
    </row>
    <row r="198" s="2" customFormat="1" ht="33" customHeight="1">
      <c r="A198" s="38"/>
      <c r="B198" s="39"/>
      <c r="C198" s="212" t="s">
        <v>431</v>
      </c>
      <c r="D198" s="212" t="s">
        <v>136</v>
      </c>
      <c r="E198" s="213" t="s">
        <v>458</v>
      </c>
      <c r="F198" s="214" t="s">
        <v>459</v>
      </c>
      <c r="G198" s="215" t="s">
        <v>281</v>
      </c>
      <c r="H198" s="216">
        <v>1</v>
      </c>
      <c r="I198" s="217"/>
      <c r="J198" s="218">
        <f>ROUND(I198*H198,2)</f>
        <v>0</v>
      </c>
      <c r="K198" s="214" t="s">
        <v>19</v>
      </c>
      <c r="L198" s="44"/>
      <c r="M198" s="219" t="s">
        <v>19</v>
      </c>
      <c r="N198" s="220" t="s">
        <v>45</v>
      </c>
      <c r="O198" s="85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1">
        <f>S198*H198</f>
        <v>0</v>
      </c>
      <c r="U198" s="222" t="s">
        <v>19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141</v>
      </c>
      <c r="AT198" s="223" t="s">
        <v>136</v>
      </c>
      <c r="AU198" s="223" t="s">
        <v>81</v>
      </c>
      <c r="AY198" s="17" t="s">
        <v>134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141</v>
      </c>
      <c r="BK198" s="224">
        <f>ROUND(I198*H198,2)</f>
        <v>0</v>
      </c>
      <c r="BL198" s="17" t="s">
        <v>141</v>
      </c>
      <c r="BM198" s="223" t="s">
        <v>465</v>
      </c>
    </row>
    <row r="199" s="2" customFormat="1">
      <c r="A199" s="38"/>
      <c r="B199" s="39"/>
      <c r="C199" s="40"/>
      <c r="D199" s="225" t="s">
        <v>143</v>
      </c>
      <c r="E199" s="40"/>
      <c r="F199" s="226" t="s">
        <v>459</v>
      </c>
      <c r="G199" s="40"/>
      <c r="H199" s="40"/>
      <c r="I199" s="227"/>
      <c r="J199" s="40"/>
      <c r="K199" s="40"/>
      <c r="L199" s="44"/>
      <c r="M199" s="228"/>
      <c r="N199" s="229"/>
      <c r="O199" s="85"/>
      <c r="P199" s="85"/>
      <c r="Q199" s="85"/>
      <c r="R199" s="85"/>
      <c r="S199" s="85"/>
      <c r="T199" s="85"/>
      <c r="U199" s="86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143</v>
      </c>
      <c r="AU199" s="17" t="s">
        <v>81</v>
      </c>
    </row>
    <row r="200" s="14" customFormat="1">
      <c r="A200" s="14"/>
      <c r="B200" s="243"/>
      <c r="C200" s="244"/>
      <c r="D200" s="225" t="s">
        <v>146</v>
      </c>
      <c r="E200" s="245" t="s">
        <v>19</v>
      </c>
      <c r="F200" s="246" t="s">
        <v>397</v>
      </c>
      <c r="G200" s="244"/>
      <c r="H200" s="245" t="s">
        <v>19</v>
      </c>
      <c r="I200" s="247"/>
      <c r="J200" s="244"/>
      <c r="K200" s="244"/>
      <c r="L200" s="248"/>
      <c r="M200" s="249"/>
      <c r="N200" s="250"/>
      <c r="O200" s="250"/>
      <c r="P200" s="250"/>
      <c r="Q200" s="250"/>
      <c r="R200" s="250"/>
      <c r="S200" s="250"/>
      <c r="T200" s="250"/>
      <c r="U200" s="251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146</v>
      </c>
      <c r="AU200" s="252" t="s">
        <v>81</v>
      </c>
      <c r="AV200" s="14" t="s">
        <v>79</v>
      </c>
      <c r="AW200" s="14" t="s">
        <v>34</v>
      </c>
      <c r="AX200" s="14" t="s">
        <v>72</v>
      </c>
      <c r="AY200" s="252" t="s">
        <v>134</v>
      </c>
    </row>
    <row r="201" s="14" customFormat="1">
      <c r="A201" s="14"/>
      <c r="B201" s="243"/>
      <c r="C201" s="244"/>
      <c r="D201" s="225" t="s">
        <v>146</v>
      </c>
      <c r="E201" s="245" t="s">
        <v>19</v>
      </c>
      <c r="F201" s="246" t="s">
        <v>461</v>
      </c>
      <c r="G201" s="244"/>
      <c r="H201" s="245" t="s">
        <v>19</v>
      </c>
      <c r="I201" s="247"/>
      <c r="J201" s="244"/>
      <c r="K201" s="244"/>
      <c r="L201" s="248"/>
      <c r="M201" s="249"/>
      <c r="N201" s="250"/>
      <c r="O201" s="250"/>
      <c r="P201" s="250"/>
      <c r="Q201" s="250"/>
      <c r="R201" s="250"/>
      <c r="S201" s="250"/>
      <c r="T201" s="250"/>
      <c r="U201" s="251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146</v>
      </c>
      <c r="AU201" s="252" t="s">
        <v>81</v>
      </c>
      <c r="AV201" s="14" t="s">
        <v>79</v>
      </c>
      <c r="AW201" s="14" t="s">
        <v>34</v>
      </c>
      <c r="AX201" s="14" t="s">
        <v>72</v>
      </c>
      <c r="AY201" s="252" t="s">
        <v>134</v>
      </c>
    </row>
    <row r="202" s="13" customFormat="1">
      <c r="A202" s="13"/>
      <c r="B202" s="232"/>
      <c r="C202" s="233"/>
      <c r="D202" s="225" t="s">
        <v>146</v>
      </c>
      <c r="E202" s="234" t="s">
        <v>19</v>
      </c>
      <c r="F202" s="235" t="s">
        <v>79</v>
      </c>
      <c r="G202" s="233"/>
      <c r="H202" s="236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0"/>
      <c r="U202" s="241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146</v>
      </c>
      <c r="AU202" s="242" t="s">
        <v>81</v>
      </c>
      <c r="AV202" s="13" t="s">
        <v>81</v>
      </c>
      <c r="AW202" s="13" t="s">
        <v>34</v>
      </c>
      <c r="AX202" s="13" t="s">
        <v>72</v>
      </c>
      <c r="AY202" s="242" t="s">
        <v>134</v>
      </c>
    </row>
    <row r="203" s="15" customFormat="1">
      <c r="A203" s="15"/>
      <c r="B203" s="256"/>
      <c r="C203" s="257"/>
      <c r="D203" s="225" t="s">
        <v>146</v>
      </c>
      <c r="E203" s="258" t="s">
        <v>19</v>
      </c>
      <c r="F203" s="259" t="s">
        <v>368</v>
      </c>
      <c r="G203" s="257"/>
      <c r="H203" s="260">
        <v>1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4"/>
      <c r="U203" s="26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6" t="s">
        <v>146</v>
      </c>
      <c r="AU203" s="266" t="s">
        <v>81</v>
      </c>
      <c r="AV203" s="15" t="s">
        <v>141</v>
      </c>
      <c r="AW203" s="15" t="s">
        <v>34</v>
      </c>
      <c r="AX203" s="15" t="s">
        <v>79</v>
      </c>
      <c r="AY203" s="266" t="s">
        <v>134</v>
      </c>
    </row>
    <row r="204" s="2" customFormat="1" ht="24.15" customHeight="1">
      <c r="A204" s="38"/>
      <c r="B204" s="39"/>
      <c r="C204" s="212" t="s">
        <v>462</v>
      </c>
      <c r="D204" s="212" t="s">
        <v>136</v>
      </c>
      <c r="E204" s="213" t="s">
        <v>579</v>
      </c>
      <c r="F204" s="214" t="s">
        <v>580</v>
      </c>
      <c r="G204" s="215" t="s">
        <v>281</v>
      </c>
      <c r="H204" s="216">
        <v>1</v>
      </c>
      <c r="I204" s="217"/>
      <c r="J204" s="218">
        <f>ROUND(I204*H204,2)</f>
        <v>0</v>
      </c>
      <c r="K204" s="214" t="s">
        <v>19</v>
      </c>
      <c r="L204" s="44"/>
      <c r="M204" s="219" t="s">
        <v>19</v>
      </c>
      <c r="N204" s="220" t="s">
        <v>45</v>
      </c>
      <c r="O204" s="85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1">
        <f>S204*H204</f>
        <v>0</v>
      </c>
      <c r="U204" s="222" t="s">
        <v>19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141</v>
      </c>
      <c r="AT204" s="223" t="s">
        <v>136</v>
      </c>
      <c r="AU204" s="223" t="s">
        <v>81</v>
      </c>
      <c r="AY204" s="17" t="s">
        <v>134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141</v>
      </c>
      <c r="BK204" s="224">
        <f>ROUND(I204*H204,2)</f>
        <v>0</v>
      </c>
      <c r="BL204" s="17" t="s">
        <v>141</v>
      </c>
      <c r="BM204" s="223" t="s">
        <v>581</v>
      </c>
    </row>
    <row r="205" s="2" customFormat="1">
      <c r="A205" s="38"/>
      <c r="B205" s="39"/>
      <c r="C205" s="40"/>
      <c r="D205" s="225" t="s">
        <v>143</v>
      </c>
      <c r="E205" s="40"/>
      <c r="F205" s="226" t="s">
        <v>580</v>
      </c>
      <c r="G205" s="40"/>
      <c r="H205" s="40"/>
      <c r="I205" s="227"/>
      <c r="J205" s="40"/>
      <c r="K205" s="40"/>
      <c r="L205" s="44"/>
      <c r="M205" s="228"/>
      <c r="N205" s="229"/>
      <c r="O205" s="85"/>
      <c r="P205" s="85"/>
      <c r="Q205" s="85"/>
      <c r="R205" s="85"/>
      <c r="S205" s="85"/>
      <c r="T205" s="85"/>
      <c r="U205" s="86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143</v>
      </c>
      <c r="AU205" s="17" t="s">
        <v>81</v>
      </c>
    </row>
    <row r="206" s="2" customFormat="1" ht="16.5" customHeight="1">
      <c r="A206" s="38"/>
      <c r="B206" s="39"/>
      <c r="C206" s="212" t="s">
        <v>435</v>
      </c>
      <c r="D206" s="212" t="s">
        <v>136</v>
      </c>
      <c r="E206" s="213" t="s">
        <v>463</v>
      </c>
      <c r="F206" s="214" t="s">
        <v>464</v>
      </c>
      <c r="G206" s="215" t="s">
        <v>281</v>
      </c>
      <c r="H206" s="216">
        <v>1</v>
      </c>
      <c r="I206" s="217"/>
      <c r="J206" s="218">
        <f>ROUND(I206*H206,2)</f>
        <v>0</v>
      </c>
      <c r="K206" s="214" t="s">
        <v>19</v>
      </c>
      <c r="L206" s="44"/>
      <c r="M206" s="219" t="s">
        <v>19</v>
      </c>
      <c r="N206" s="220" t="s">
        <v>45</v>
      </c>
      <c r="O206" s="85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1">
        <f>S206*H206</f>
        <v>0</v>
      </c>
      <c r="U206" s="222" t="s">
        <v>19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141</v>
      </c>
      <c r="AT206" s="223" t="s">
        <v>136</v>
      </c>
      <c r="AU206" s="223" t="s">
        <v>81</v>
      </c>
      <c r="AY206" s="17" t="s">
        <v>134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141</v>
      </c>
      <c r="BK206" s="224">
        <f>ROUND(I206*H206,2)</f>
        <v>0</v>
      </c>
      <c r="BL206" s="17" t="s">
        <v>141</v>
      </c>
      <c r="BM206" s="223" t="s">
        <v>582</v>
      </c>
    </row>
    <row r="207" s="2" customFormat="1">
      <c r="A207" s="38"/>
      <c r="B207" s="39"/>
      <c r="C207" s="40"/>
      <c r="D207" s="225" t="s">
        <v>143</v>
      </c>
      <c r="E207" s="40"/>
      <c r="F207" s="226" t="s">
        <v>464</v>
      </c>
      <c r="G207" s="40"/>
      <c r="H207" s="40"/>
      <c r="I207" s="227"/>
      <c r="J207" s="40"/>
      <c r="K207" s="40"/>
      <c r="L207" s="44"/>
      <c r="M207" s="228"/>
      <c r="N207" s="229"/>
      <c r="O207" s="85"/>
      <c r="P207" s="85"/>
      <c r="Q207" s="85"/>
      <c r="R207" s="85"/>
      <c r="S207" s="85"/>
      <c r="T207" s="85"/>
      <c r="U207" s="86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143</v>
      </c>
      <c r="AU207" s="17" t="s">
        <v>81</v>
      </c>
    </row>
    <row r="208" s="14" customFormat="1">
      <c r="A208" s="14"/>
      <c r="B208" s="243"/>
      <c r="C208" s="244"/>
      <c r="D208" s="225" t="s">
        <v>146</v>
      </c>
      <c r="E208" s="245" t="s">
        <v>19</v>
      </c>
      <c r="F208" s="246" t="s">
        <v>397</v>
      </c>
      <c r="G208" s="244"/>
      <c r="H208" s="245" t="s">
        <v>19</v>
      </c>
      <c r="I208" s="247"/>
      <c r="J208" s="244"/>
      <c r="K208" s="244"/>
      <c r="L208" s="248"/>
      <c r="M208" s="249"/>
      <c r="N208" s="250"/>
      <c r="O208" s="250"/>
      <c r="P208" s="250"/>
      <c r="Q208" s="250"/>
      <c r="R208" s="250"/>
      <c r="S208" s="250"/>
      <c r="T208" s="250"/>
      <c r="U208" s="251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146</v>
      </c>
      <c r="AU208" s="252" t="s">
        <v>81</v>
      </c>
      <c r="AV208" s="14" t="s">
        <v>79</v>
      </c>
      <c r="AW208" s="14" t="s">
        <v>34</v>
      </c>
      <c r="AX208" s="14" t="s">
        <v>72</v>
      </c>
      <c r="AY208" s="252" t="s">
        <v>134</v>
      </c>
    </row>
    <row r="209" s="13" customFormat="1">
      <c r="A209" s="13"/>
      <c r="B209" s="232"/>
      <c r="C209" s="233"/>
      <c r="D209" s="225" t="s">
        <v>146</v>
      </c>
      <c r="E209" s="234" t="s">
        <v>19</v>
      </c>
      <c r="F209" s="235" t="s">
        <v>79</v>
      </c>
      <c r="G209" s="233"/>
      <c r="H209" s="236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0"/>
      <c r="U209" s="241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146</v>
      </c>
      <c r="AU209" s="242" t="s">
        <v>81</v>
      </c>
      <c r="AV209" s="13" t="s">
        <v>81</v>
      </c>
      <c r="AW209" s="13" t="s">
        <v>34</v>
      </c>
      <c r="AX209" s="13" t="s">
        <v>72</v>
      </c>
      <c r="AY209" s="242" t="s">
        <v>134</v>
      </c>
    </row>
    <row r="210" s="15" customFormat="1">
      <c r="A210" s="15"/>
      <c r="B210" s="256"/>
      <c r="C210" s="257"/>
      <c r="D210" s="225" t="s">
        <v>146</v>
      </c>
      <c r="E210" s="258" t="s">
        <v>19</v>
      </c>
      <c r="F210" s="259" t="s">
        <v>368</v>
      </c>
      <c r="G210" s="257"/>
      <c r="H210" s="260">
        <v>1</v>
      </c>
      <c r="I210" s="261"/>
      <c r="J210" s="257"/>
      <c r="K210" s="257"/>
      <c r="L210" s="262"/>
      <c r="M210" s="270"/>
      <c r="N210" s="271"/>
      <c r="O210" s="271"/>
      <c r="P210" s="271"/>
      <c r="Q210" s="271"/>
      <c r="R210" s="271"/>
      <c r="S210" s="271"/>
      <c r="T210" s="271"/>
      <c r="U210" s="272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146</v>
      </c>
      <c r="AU210" s="266" t="s">
        <v>81</v>
      </c>
      <c r="AV210" s="15" t="s">
        <v>141</v>
      </c>
      <c r="AW210" s="15" t="s">
        <v>34</v>
      </c>
      <c r="AX210" s="15" t="s">
        <v>79</v>
      </c>
      <c r="AY210" s="266" t="s">
        <v>134</v>
      </c>
    </row>
    <row r="211" s="2" customFormat="1" ht="6.96" customHeight="1">
      <c r="A211" s="38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4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sheetProtection sheet="1" autoFilter="0" formatColumns="0" formatRows="0" objects="1" scenarios="1" spinCount="100000" saltValue="VMhhMxHpl9KBe5RLrOeoBMZ5gVox66enQE16a2UmxQcXKwYDboe14mAbcww5bBRHS2iah7xfm5BOhBY6PU8E8g==" hashValue="/DjOPUTwy8T7xB9n6pWzG2gzTI0fmdoQB3tqm2Nv0zRapg0jtkreyQj8iQpqVaYb7M9OR/eaHiSkz0HM1Ek6AQ==" algorithmName="SHA-512" password="CC35"/>
  <autoFilter ref="C89:K2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2025-05-15T07:28:36Z</dcterms:created>
  <dcterms:modified xsi:type="dcterms:W3CDTF">2025-05-15T07:28:42Z</dcterms:modified>
</cp:coreProperties>
</file>